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<sst xmlns="http://schemas.openxmlformats.org/spreadsheetml/2006/main" count="3462" uniqueCount="1949">
  <si>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</si>
  <si>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</si>
  <si>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</si>
  <si>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</si>
  <si>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</si>
  <si>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</si>
  <si>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</si>
  <si>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</si>
  <si>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</si>
  <si>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</si>
  <si>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</si>
  <si>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</si>
  <si>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</si>
  <si>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</si>
  <si>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</si>
  <si>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</si>
  <si>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</si>
  <si>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</si>
  <si>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</si>
  <si>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</si>
  <si>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</si>
  <si>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</si>
  <si>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</si>
  <si>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</si>
  <si>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</si>
  <si>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</si>
  <si>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</si>
  <si>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</si>
  <si>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</si>
  <si>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</si>
  <si>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</si>
  <si>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</si>
  <si>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</si>
  <si>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</si>
  <si>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</si>
  <si>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</si>
  <si>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</si>
  <si>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</si>
  <si>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</si>
  <si>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</si>
  <si>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</si>
  <si>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</si>
  <si>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</si>
  <si>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</si>
  <si>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</si>
  <si>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</si>
  <si>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</si>
  <si>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</si>
  <si>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</si>
  <si>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</si>
  <si>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</si>
  <si>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</si>
  <si>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</si>
  <si>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</si>
  <si>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</si>
  <si>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</si>
  <si>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</si>
  <si>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</si>
  <si>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</si>
  <si>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</si>
  <si>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</si>
  <si>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</si>
  <si>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</si>
  <si>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</si>
  <si>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</si>
  <si>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</si>
  <si>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</si>
  <si>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</si>
  <si>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</si>
  <si>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</si>
  <si>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</si>
  <si>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</si>
  <si>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</si>
  <si>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</si>
  <si>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</si>
  <si>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</si>
  <si>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</si>
  <si>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</si>
  <si>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</si>
  <si>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</si>
  <si>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</si>
  <si>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</si>
  <si>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</si>
  <si>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</si>
  <si>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</si>
  <si>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</si>
  <si>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</si>
  <si>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</si>
  <si>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</si>
  <si>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</si>
  <si>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</si>
  <si>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</si>
  <si>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</si>
  <si>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</si>
  <si>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</si>
  <si>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</si>
  <si>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</si>
  <si>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</si>
  <si>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</si>
  <si>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</si>
  <si>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</si>
  <si>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</si>
  <si>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</si>
  <si>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</si>
  <si>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</si>
  <si>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</si>
  <si>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</si>
  <si>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</si>
  <si>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</si>
  <si>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</si>
  <si>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</si>
  <si>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</si>
  <si>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</si>
  <si>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</si>
  <si>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</si>
  <si>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</si>
  <si>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</si>
  <si>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</si>
  <si>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</si>
  <si>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</si>
  <si>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</si>
  <si>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</si>
  <si>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</si>
  <si>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</si>
  <si>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</si>
  <si>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</si>
  <si>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</si>
  <si>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</si>
  <si>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</si>
  <si>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</si>
  <si>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</si>
  <si>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</si>
  <si>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</si>
  <si>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</si>
  <si>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</si>
  <si>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</si>
  <si>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</si>
  <si>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</si>
  <si>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</si>
  <si>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</si>
  <si>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</si>
  <si>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</si>
  <si>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</si>
  <si>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</si>
  <si>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</si>
  <si>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</si>
  <si>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</si>
  <si>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</si>
  <si>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</si>
  <si>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</si>
  <si>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</si>
  <si>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</si>
  <si>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</si>
  <si>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</si>
  <si>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</si>
  <si>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</si>
  <si>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</si>
  <si>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</si>
  <si>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</si>
  <si>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</si>
  <si>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</si>
  <si>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</si>
  <si>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</si>
  <si>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</si>
  <si>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</si>
  <si>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</si>
  <si>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</si>
  <si>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</si>
  <si>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</si>
  <si>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</si>
  <si>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</si>
  <si>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</si>
  <si>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</si>
  <si>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</si>
  <si>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</si>
  <si>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</si>
  <si>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</si>
  <si>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</si>
  <si>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</si>
  <si>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</si>
  <si>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</si>
  <si>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</si>
  <si>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</si>
  <si>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</si>
  <si>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</si>
  <si>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</si>
  <si>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</si>
  <si>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</si>
  <si>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</si>
  <si>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</si>
  <si>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</si>
  <si>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</si>
  <si>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</si>
  <si>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</si>
  <si>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</si>
  <si>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</si>
  <si>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</si>
  <si>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</si>
  <si>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</si>
  <si>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</si>
  <si>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</si>
  <si>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</si>
  <si>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</si>
  <si>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</si>
  <si>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</si>
  <si>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</si>
  <si>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</si>
  <si>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</si>
  <si>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</si>
  <si>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</si>
  <si>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</si>
  <si>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</si>
  <si>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</si>
  <si>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</si>
  <si>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</si>
  <si>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</si>
  <si>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</si>
  <si>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</si>
  <si>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</si>
  <si>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</si>
  <si>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</si>
  <si>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</si>
  <si>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</si>
  <si>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</si>
  <si>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</si>
  <si>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</si>
  <si>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</si>
  <si>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</si>
  <si>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</si>
  <si>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</si>
  <si>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</si>
  <si>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</si>
  <si>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</si>
  <si>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</si>
  <si>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</si>
  <si>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</si>
  <si>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</si>
  <si>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</si>
  <si>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</si>
  <si>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</si>
  <si>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</si>
  <si>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</si>
  <si>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</si>
  <si>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</si>
  <si>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</si>
  <si>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</si>
  <si>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</si>
  <si>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</si>
  <si>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</si>
  <si>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</si>
  <si>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</si>
  <si>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</si>
  <si>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</si>
  <si>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</si>
  <si>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</si>
  <si>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</si>
  <si>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</si>
  <si>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</si>
  <si>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</si>
  <si>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</si>
  <si>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</si>
  <si>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</si>
  <si>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</si>
  <si>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</si>
  <si>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</si>
  <si>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</si>
  <si>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</si>
  <si>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</si>
  <si>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</si>
  <si>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</si>
  <si>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</si>
  <si>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</si>
  <si>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</si>
  <si>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</si>
  <si>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</si>
  <si>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</si>
  <si>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</si>
  <si>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</si>
  <si>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</si>
  <si>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</si>
  <si>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</si>
  <si>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</si>
  <si>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</si>
  <si>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</si>
  <si>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</si>
  <si>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</si>
  <si>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</si>
  <si>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</si>
  <si>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</si>
  <si>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</si>
  <si>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</si>
  <si>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</si>
  <si>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</si>
  <si>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</si>
  <si>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</si>
  <si>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</si>
  <si>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</si>
  <si>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</si>
  <si>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</si>
  <si>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</si>
  <si>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</si>
  <si>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</si>
  <si>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</si>
  <si>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</si>
  <si>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</si>
  <si>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</si>
  <si>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</si>
  <si>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</si>
  <si>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</si>
  <si>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</si>
  <si>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</si>
  <si>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</si>
  <si>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</si>
  <si>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</si>
  <si>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</si>
  <si>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</si>
  <si>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</si>
  <si>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</si>
  <si>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</si>
  <si>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</si>
  <si>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</si>
  <si>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</si>
  <si>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</si>
  <si>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</si>
  <si>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</si>
  <si>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</si>
  <si>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</si>
  <si>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</si>
  <si>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</si>
  <si>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</si>
  <si>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</si>
  <si>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</si>
  <si>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</si>
  <si>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</si>
  <si>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</si>
  <si>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</si>
  <si>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</si>
  <si>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</si>
  <si>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</si>
  <si>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</si>
  <si>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</si>
  <si>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</si>
  <si>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</si>
  <si>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</si>
  <si>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</si>
  <si>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</si>
  <si>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</si>
  <si>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</si>
  <si>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</si>
  <si>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</si>
  <si>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</si>
  <si>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</si>
  <si>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</si>
  <si>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</si>
  <si>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</si>
  <si>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</si>
  <si>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</si>
  <si>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</si>
  <si>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</si>
  <si>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</si>
  <si>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</si>
  <si>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</si>
  <si>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</si>
  <si>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</si>
  <si>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</si>
  <si>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</si>
  <si>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</si>
  <si>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</si>
  <si>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</si>
  <si>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</si>
  <si>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</si>
  <si>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</si>
  <si>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</si>
  <si>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</si>
  <si>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</si>
  <si>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</si>
  <si>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</si>
  <si>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</si>
  <si>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</si>
  <si>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</si>
  <si>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</si>
  <si>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</si>
  <si>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</si>
  <si>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</si>
  <si>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</si>
  <si>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</si>
  <si>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</si>
  <si>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</si>
  <si>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</si>
  <si>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</si>
  <si>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</si>
  <si>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</si>
  <si>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</si>
  <si>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</si>
  <si>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</si>
  <si>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</si>
  <si>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</si>
  <si>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</si>
  <si>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</si>
  <si>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</si>
  <si>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</si>
  <si>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</si>
  <si>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</si>
  <si>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</si>
  <si>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</si>
  <si>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</si>
  <si>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</si>
  <si>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</si>
  <si>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</si>
  <si>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</si>
  <si>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</si>
  <si>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</si>
  <si>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</si>
  <si>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</si>
  <si>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</si>
  <si>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</si>
  <si>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</si>
  <si>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</si>
  <si>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</si>
  <si>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</si>
  <si>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</si>
  <si>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</si>
  <si>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</si>
  <si>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</si>
  <si>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</si>
  <si>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</si>
  <si>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</si>
  <si>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</si>
  <si>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</si>
  <si>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</si>
  <si>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</si>
  <si>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</si>
  <si>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</si>
  <si>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</si>
  <si>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</si>
  <si>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</si>
  <si>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</si>
  <si>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</si>
  <si>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</si>
  <si>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</si>
  <si>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</si>
  <si>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</si>
  <si>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</si>
  <si>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</si>
  <si>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</si>
  <si>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</si>
  <si>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</si>
  <si>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</si>
  <si>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</si>
  <si>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</si>
  <si>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</si>
  <si>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</si>
  <si>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</si>
  <si>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</si>
  <si>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</si>
  <si>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</si>
  <si>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</si>
  <si>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</si>
  <si>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</si>
  <si>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</si>
  <si>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</si>
  <si>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</si>
  <si>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</si>
  <si>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</si>
  <si>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</si>
  <si>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</si>
  <si>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</si>
  <si>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</si>
  <si>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</si>
  <si>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</si>
  <si>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</si>
  <si>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</si>
  <si>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</si>
  <si>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</si>
  <si>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</si>
  <si>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</si>
  <si>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</si>
  <si>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</si>
  <si>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</si>
  <si>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</si>
  <si>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</si>
  <si>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</si>
  <si>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</si>
  <si>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</si>
  <si>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</si>
  <si>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</si>
  <si>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</si>
  <si>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</si>
  <si>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</si>
  <si>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</si>
  <si>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</si>
  <si>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</si>
  <si>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</si>
  <si>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</si>
  <si>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</si>
  <si>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</si>
  <si>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</si>
  <si>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</si>
  <si>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</si>
  <si>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</si>
  <si>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</si>
  <si>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</si>
  <si>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</si>
  <si>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</si>
  <si>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</si>
  <si>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</si>
  <si>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</si>
  <si>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</si>
  <si>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</si>
  <si>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</si>
  <si>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</si>
  <si>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</si>
  <si>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</si>
  <si>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</si>
  <si>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</si>
  <si>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</si>
  <si>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</si>
  <si>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</si>
  <si>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</si>
  <si>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</si>
  <si>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</si>
  <si>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</si>
  <si>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</si>
  <si>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</si>
  <si>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</si>
  <si>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</si>
  <si>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</si>
  <si>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</si>
  <si>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</si>
  <si>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</si>
  <si>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</si>
  <si>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</si>
  <si>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</si>
  <si>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</si>
  <si>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</si>
  <si>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</si>
  <si>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</si>
  <si>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</si>
  <si>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</si>
  <si>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</si>
  <si>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</si>
  <si>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</si>
  <si>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</si>
  <si>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</si>
  <si>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</si>
  <si>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</si>
  <si>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</si>
  <si>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</si>
  <si>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</si>
  <si>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</si>
  <si>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</si>
  <si>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</si>
  <si>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</si>
  <si>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</si>
  <si>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</si>
  <si>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</si>
  <si>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</si>
  <si>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</si>
  <si>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</si>
  <si>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</si>
  <si>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</si>
  <si>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</si>
  <si>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</si>
  <si>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</si>
  <si>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</si>
  <si>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</si>
  <si>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</si>
  <si>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</si>
  <si>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</si>
  <si>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</si>
  <si>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</si>
  <si>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</si>
  <si>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</si>
  <si>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</si>
  <si>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</si>
  <si>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</si>
  <si>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</si>
  <si>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</si>
  <si>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</si>
  <si>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</si>
  <si>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</si>
  <si>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</si>
  <si>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</si>
  <si>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</si>
  <si>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</si>
  <si>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</si>
  <si>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</si>
  <si>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</si>
  <si>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</si>
  <si>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</si>
  <si>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</si>
  <si>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</si>
  <si>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</si>
  <si>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</si>
  <si>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</si>
  <si>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</si>
  <si>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</si>
  <si>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</si>
  <si>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</si>
  <si>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</si>
  <si>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</si>
  <si>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</si>
  <si>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</si>
  <si>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</si>
  <si>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</si>
  <si>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</si>
  <si>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</si>
  <si>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</si>
  <si>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</si>
  <si>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</si>
  <si>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</si>
  <si>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</si>
  <si>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</si>
  <si>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</si>
  <si>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</si>
  <si>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</si>
  <si>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</si>
  <si>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</si>
  <si>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</si>
  <si>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</si>
  <si>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</si>
  <si>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</si>
  <si>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</si>
  <si>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</si>
  <si>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</si>
  <si>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</si>
  <si>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</si>
  <si>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</si>
  <si>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</si>
  <si>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</si>
  <si>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</si>
  <si>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</si>
  <si>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</si>
  <si>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</si>
  <si>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</si>
  <si>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</si>
  <si>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</si>
  <si>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</si>
  <si>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</si>
  <si>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</si>
  <si>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</si>
  <si>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</si>
  <si>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</si>
  <si>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</si>
  <si>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</si>
  <si>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</si>
  <si>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</si>
  <si>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</si>
  <si>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</si>
  <si>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</si>
  <si>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</si>
  <si>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</si>
  <si>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</si>
  <si>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</si>
  <si>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</si>
  <si>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</si>
  <si>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</si>
  <si>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</si>
  <si>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</si>
  <si>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</si>
  <si>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</si>
  <si>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</si>
  <si>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</si>
  <si>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</si>
  <si>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</si>
  <si>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</si>
  <si>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</si>
  <si>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</si>
  <si>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</si>
  <si>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</si>
  <si>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</si>
  <si>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</si>
  <si>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</si>
  <si>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</si>
  <si>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</si>
  <si>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</si>
  <si>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</si>
  <si>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</si>
  <si>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</si>
  <si>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</si>
  <si>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</si>
  <si>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</si>
  <si>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</si>
  <si>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</si>
  <si>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</si>
  <si>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</si>
  <si>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</si>
  <si>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</si>
  <si>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</si>
  <si>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</si>
  <si>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</si>
  <si>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</si>
  <si>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</si>
  <si>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</si>
  <si>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</si>
  <si>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</si>
  <si>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</si>
  <si>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</si>
  <si>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</si>
  <si>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</si>
  <si>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</si>
  <si>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</si>
  <si>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</si>
  <si>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</si>
  <si>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</si>
  <si>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</si>
  <si>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</si>
  <si>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</si>
  <si>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</si>
  <si>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</si>
  <si>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</si>
  <si>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</si>
  <si>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</si>
  <si>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</si>
  <si>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</si>
  <si>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</si>
  <si>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</si>
  <si>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</si>
  <si>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</si>
  <si>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</si>
  <si>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</si>
  <si>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</si>
  <si>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</si>
  <si>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</si>
  <si>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</si>
  <si>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</si>
  <si>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</si>
  <si>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</si>
  <si>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</si>
  <si>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</si>
  <si>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</si>
  <si>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</si>
  <si>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</si>
  <si>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</si>
  <si>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</si>
  <si>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</si>
  <si>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</si>
  <si>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</si>
  <si>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</si>
  <si>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</si>
  <si>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</si>
  <si>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</si>
  <si>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</si>
  <si>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</si>
  <si>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</si>
  <si>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</si>
  <si>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</si>
  <si>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</si>
  <si>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</si>
  <si>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</si>
  <si>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</si>
  <si>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</si>
  <si>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</si>
  <si>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</si>
  <si>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</si>
  <si>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</si>
  <si>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</si>
  <si>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</si>
  <si>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</si>
  <si>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</si>
  <si>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</si>
  <si>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</si>
  <si>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</si>
  <si>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</si>
  <si>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</si>
  <si>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</si>
  <si>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</si>
  <si>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</si>
  <si>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</si>
  <si>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</si>
  <si>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</si>
  <si>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</si>
  <si>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</si>
  <si>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</si>
  <si>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</si>
  <si>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</si>
  <si>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</si>
  <si>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</si>
  <si>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</si>
  <si>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</si>
  <si>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</si>
  <si>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</si>
  <si>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</si>
  <si>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</si>
  <si>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</si>
  <si>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</si>
  <si>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</si>
  <si>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</si>
  <si>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</si>
  <si>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</si>
  <si>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</si>
  <si>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</si>
  <si>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</si>
  <si>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</si>
  <si>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</si>
  <si>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</si>
  <si>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</si>
  <si>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</si>
  <si>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</si>
  <si>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</si>
  <si>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</si>
  <si>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</si>
  <si>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</si>
  <si>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</si>
  <si>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</si>
  <si>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</si>
  <si>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</si>
  <si>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</si>
  <si>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</si>
  <si>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</si>
  <si>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</si>
  <si>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</si>
  <si>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</si>
  <si>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</si>
  <si>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</si>
  <si>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</si>
  <si>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</si>
  <si>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</si>
  <si>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</si>
  <si>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</si>
  <si>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</si>
  <si>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</si>
  <si>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</si>
  <si>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</si>
  <si>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</si>
  <si>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</si>
  <si>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</si>
  <si>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</si>
  <si>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</si>
  <si>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</si>
  <si>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</si>
  <si>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</si>
  <si>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</si>
  <si>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</si>
  <si>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</si>
  <si>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</si>
  <si>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</si>
  <si>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</si>
  <si>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</si>
  <si>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</si>
  <si>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</si>
  <si>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</si>
  <si>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</si>
  <si>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</si>
  <si>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</si>
  <si>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</si>
  <si>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</si>
  <si>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</si>
  <si>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</si>
  <si>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</si>
  <si>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</si>
  <si>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</si>
  <si>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</si>
  <si>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</si>
  <si>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</si>
  <si>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</si>
  <si>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</si>
  <si>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</si>
  <si>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</si>
  <si>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</si>
  <si>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</si>
  <si>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</si>
  <si>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</si>
  <si>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</si>
  <si>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</si>
  <si>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</si>
  <si>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</si>
  <si>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</si>
  <si>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</si>
  <si>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</si>
  <si>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</si>
  <si>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</si>
  <si>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</si>
  <si>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</si>
  <si>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</si>
  <si>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</si>
  <si>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</si>
  <si>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</si>
  <si>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</si>
  <si>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</si>
  <si>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</si>
  <si>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</si>
  <si>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</si>
  <si>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</si>
  <si>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</si>
  <si>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</si>
  <si>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</si>
  <si>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</si>
  <si>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</si>
  <si>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</si>
  <si>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</si>
  <si>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</si>
  <si>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</si>
  <si>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</si>
  <si>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</si>
  <si>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</si>
  <si>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</si>
  <si>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</si>
  <si>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</si>
  <si>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</si>
  <si>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</si>
  <si>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</si>
  <si>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</si>
  <si>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</si>
  <si>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</si>
  <si>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</si>
  <si>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</si>
  <si>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</si>
  <si>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</si>
  <si>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</si>
  <si>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</si>
  <si>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</si>
  <si>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</si>
  <si>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</si>
  <si>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</si>
  <si>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</si>
  <si>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</si>
  <si>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</si>
  <si>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</si>
  <si>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</si>
  <si>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</si>
  <si>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</si>
  <si>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</si>
  <si>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</si>
  <si>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</si>
  <si>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</si>
  <si>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</si>
  <si>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</si>
  <si>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</si>
  <si>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</si>
  <si>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</si>
  <si>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</si>
  <si>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</si>
  <si>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</si>
  <si>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</si>
  <si>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</si>
  <si>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</si>
  <si>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</si>
  <si>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</si>
  <si>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</si>
  <si>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</si>
  <si>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</si>
  <si>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</si>
  <si>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</si>
  <si>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</si>
  <si>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</si>
  <si>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</si>
  <si>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</si>
  <si>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</si>
  <si>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</si>
  <si>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</si>
  <si>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</si>
  <si>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</si>
  <si>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</si>
  <si>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</si>
  <si>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</si>
  <si>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</si>
  <si>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</si>
  <si>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</si>
  <si>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</si>
  <si>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</si>
  <si>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</si>
  <si>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</si>
  <si>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</si>
  <si>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</si>
  <si>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</si>
  <si>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</si>
  <si>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</si>
  <si>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</si>
  <si>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</si>
  <si>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</si>
  <si>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</si>
  <si>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</si>
  <si>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</si>
  <si>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</si>
  <si>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</si>
  <si>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</si>
  <si>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</si>
  <si>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</si>
  <si>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</si>
  <si>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</si>
  <si>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</si>
  <si>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</si>
  <si>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</si>
  <si>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</si>
  <si>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</si>
  <si>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</si>
  <si>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</si>
  <si>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</si>
  <si>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</si>
  <si>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</si>
  <si>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</si>
  <si>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</si>
  <si>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</si>
  <si>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</si>
  <si>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</si>
  <si>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</si>
  <si>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</si>
  <si>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</si>
  <si>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</si>
  <si>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</si>
  <si>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</si>
  <si>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</si>
  <si>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</si>
  <si>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</si>
  <si>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</si>
  <si>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</si>
  <si>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</si>
  <si>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</si>
  <si>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</si>
  <si>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</si>
  <si>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</si>
  <si>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</si>
  <si>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</si>
  <si>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</si>
  <si>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</si>
  <si>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</si>
  <si>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</si>
  <si>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</si>
  <si>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</si>
  <si>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</si>
  <si>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</si>
  <si>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</si>
  <si>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</si>
  <si>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</si>
  <si>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</si>
  <si>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</si>
  <si>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</si>
  <si>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</si>
  <si>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</si>
  <si>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</si>
  <si>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</si>
  <si>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</si>
  <si>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</si>
  <si>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</si>
  <si>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</si>
  <si>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</si>
  <si>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</si>
  <si>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</si>
  <si>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</si>
  <si>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</si>
  <si>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</si>
  <si>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</si>
  <si>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</si>
  <si>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</si>
  <si>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</si>
  <si>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</si>
  <si>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</si>
  <si>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</si>
  <si>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</si>
  <si>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</si>
  <si>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</si>
  <si>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</si>
  <si>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</si>
  <si>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</si>
  <si>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</si>
  <si>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</si>
  <si>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</si>
  <si>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</si>
  <si>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</si>
  <si>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</si>
  <si>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</si>
  <si>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</si>
  <si>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</si>
  <si>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</si>
  <si>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</si>
  <si>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</si>
  <si>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</si>
  <si>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</si>
  <si>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</si>
  <si>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</si>
  <si>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</si>
  <si>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</si>
  <si>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</si>
  <si>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</si>
  <si>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</si>
  <si>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</si>
  <si>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</si>
  <si>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</si>
  <si>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</si>
  <si>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</si>
  <si>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</si>
  <si>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</si>
  <si>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</si>
  <si>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</si>
  <si>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</si>
  <si>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</si>
  <si>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</si>
  <si>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</si>
  <si>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</si>
  <si>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</si>
  <si>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</si>
  <si>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</si>
  <si>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</si>
  <si>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</si>
  <si>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</si>
  <si>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</si>
  <si>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</si>
  <si>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</si>
  <si>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</si>
  <si>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</si>
  <si>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</si>
  <si>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</si>
  <si>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</si>
  <si>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</si>
  <si>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</si>
  <si>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</si>
  <si>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</si>
  <si>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</si>
  <si>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</si>
  <si>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</si>
  <si>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</si>
  <si>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</si>
  <si>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</si>
  <si>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</si>
  <si>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</si>
  <si>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</si>
  <si>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</si>
  <si>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</si>
  <si>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</si>
  <si>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</si>
  <si>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</si>
  <si>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</si>
  <si>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</si>
  <si>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</si>
  <si>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</si>
  <si>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</si>
  <si>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</si>
  <si>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</si>
  <si>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</si>
  <si>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</si>
  <si>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</si>
  <si>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</si>
  <si>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</si>
  <si>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</si>
  <si>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</si>
  <si>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</si>
  <si>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</si>
  <si>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</si>
  <si>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</si>
  <si>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</si>
  <si>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</si>
  <si>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</si>
  <si>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</si>
  <si>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</si>
  <si>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</si>
  <si>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</si>
  <si>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</si>
  <si>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</si>
  <si>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</si>
  <si>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</si>
  <si>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</si>
  <si>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</si>
  <si>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</si>
  <si>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</si>
  <si>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</si>
  <si>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</si>
  <si>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</si>
  <si>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</si>
  <si>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</si>
  <si>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</si>
  <si>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</si>
  <si>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</si>
  <si>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</si>
  <si>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</si>
  <si>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</si>
  <si>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</si>
  <si>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</si>
  <si>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</si>
  <si>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</si>
  <si>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</si>
  <si>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</si>
  <si>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</si>
  <si>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</si>
  <si>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</si>
  <si>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</si>
  <si>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</si>
  <si>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</si>
  <si>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</si>
  <si>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</si>
  <si>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</si>
  <si>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</si>
  <si>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</si>
  <si>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</si>
  <si>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</si>
  <si>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</si>
  <si>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</si>
  <si>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</si>
  <si>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</si>
  <si>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</si>
  <si>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</si>
  <si>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</si>
  <si>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</si>
  <si>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</si>
  <si>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</si>
  <si>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</si>
  <si>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</si>
  <si>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</si>
  <si>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</si>
  <si>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</si>
  <si>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</si>
  <si>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</si>
  <si>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</si>
  <si>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</si>
  <si>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</si>
  <si>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</si>
  <si>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</si>
  <si>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</si>
  <si>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</si>
  <si>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</si>
  <si>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</si>
  <si>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</si>
  <si>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</si>
  <si>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</si>
  <si>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</si>
  <si>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</si>
  <si>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</si>
  <si>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</si>
  <si>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</si>
  <si>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</si>
  <si>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</si>
  <si>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</si>
  <si>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</si>
  <si>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</si>
  <si>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</si>
  <si>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</si>
  <si>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</si>
  <si>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</si>
  <si>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</si>
  <si>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</si>
  <si>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</si>
  <si>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</si>
  <si>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</si>
  <si>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</si>
  <si>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</si>
  <si>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</si>
  <si>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</si>
  <si>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</si>
  <si>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</si>
  <si>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</si>
  <si>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</si>
  <si>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</si>
  <si>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</si>
  <si>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</si>
  <si>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</si>
  <si>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</si>
  <si>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</si>
  <si>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</si>
  <si>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</si>
  <si>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</si>
  <si>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</si>
  <si>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</si>
  <si>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</si>
  <si>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</si>
  <si>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</si>
  <si>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</si>
  <si>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</si>
  <si>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</si>
  <si>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</si>
  <si>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</si>
  <si>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</si>
  <si>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</si>
  <si>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</si>
  <si>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</si>
  <si>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</si>
  <si>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</si>
  <si>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</si>
  <si>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</si>
  <si>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</si>
  <si>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</si>
  <si>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</si>
  <si>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</si>
  <si>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</si>
  <si>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</si>
  <si>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</si>
  <si>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</si>
  <si>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</si>
  <si>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</si>
  <si>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</si>
  <si>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</si>
  <si>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</si>
  <si>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</si>
  <si>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</si>
  <si>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</si>
  <si>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</si>
  <si>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</si>
  <si>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</si>
  <si>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</si>
  <si>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</si>
  <si>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</si>
  <si>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</si>
  <si>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</si>
  <si>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</si>
  <si>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</si>
  <si>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</si>
  <si>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</si>
  <si>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</si>
  <si>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</si>
  <si>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</si>
  <si>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</si>
  <si>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</si>
  <si>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</si>
  <si>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</si>
  <si>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</si>
  <si>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</si>
  <si>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</si>
  <si>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</si>
  <si>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</si>
  <si>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</si>
  <si>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</si>
  <si>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</si>
  <si>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</si>
  <si>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</si>
  <si>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</si>
  <si>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</si>
  <si>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</si>
  <si>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</si>
  <si>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</si>
  <si>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</si>
  <si>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</si>
  <si>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</si>
  <si>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</si>
  <si>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</si>
  <si>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</si>
  <si>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</si>
  <si>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</si>
  <si>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</si>
  <si>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</si>
  <si>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</si>
  <si>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</si>
  <si>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</si>
  <si>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</si>
  <si>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</si>
  <si>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</si>
  <si>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</si>
  <si>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</si>
  <si>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</si>
  <si>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</si>
  <si>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</si>
  <si>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</si>
  <si>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</si>
  <si>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</si>
  <si>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</si>
  <si>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</si>
  <si>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</si>
  <si>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</si>
  <si>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</si>
  <si>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</si>
  <si>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</si>
  <si>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</si>
  <si>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</si>
  <si>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</si>
  <si>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</si>
  <si>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</si>
  <si>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</si>
  <si>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</si>
  <si>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</si>
  <si>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</si>
  <si>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</si>
  <si>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</si>
  <si>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</si>
  <si>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</si>
  <si>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</si>
  <si>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</si>
  <si>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</si>
  <si>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</si>
  <si>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</si>
  <si>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</si>
  <si>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</si>
  <si>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</si>
  <si>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</si>
  <si>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</si>
  <si>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</si>
  <si>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</si>
  <si>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</si>
  <si>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</si>
  <si>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</si>
  <si>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</si>
  <si>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</si>
  <si>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</si>
  <si>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</si>
  <si>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</si>
  <si>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</si>
  <si>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</si>
  <si>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</si>
  <si>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</si>
  <si>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</si>
  <si>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</si>
  <si>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</si>
  <si>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</si>
  <si>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</si>
  <si>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</si>
  <si>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</si>
  <si>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</si>
  <si>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</si>
  <si>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</si>
  <si>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</si>
  <si>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</si>
  <si>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</si>
  <si>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</si>
  <si>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</si>
  <si>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</si>
  <si>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</si>
  <si>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</si>
  <si>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</si>
  <si>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</si>
  <si>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</si>
  <si>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</si>
  <si>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</si>
  <si>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</si>
  <si>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</si>
  <si>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</si>
  <si>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</si>
  <si>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</si>
  <si>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</si>
  <si>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</si>
  <si>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</si>
  <si>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</si>
  <si>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</si>
  <si>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</si>
  <si>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</si>
  <si>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</si>
  <si>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</si>
  <si>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</si>
  <si>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</si>
  <si>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</si>
  <si>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</si>
  <si>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</si>
  <si>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</si>
  <si>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</si>
  <si>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</si>
  <si>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</si>
  <si>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</si>
  <si>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</si>
  <si>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</si>
  <si>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</si>
  <si>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</si>
  <si>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</si>
  <si>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</si>
  <si>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</si>
  <si>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</si>
  <si>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</si>
  <si>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</si>
  <si>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</si>
  <si>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</si>
  <si>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</si>
  <si>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</si>
  <si>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</si>
  <si>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</si>
  <si>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</si>
  <si>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</si>
  <si>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</si>
  <si>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</si>
  <si>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</si>
  <si>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</si>
  <si>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</si>
  <si>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</si>
  <si>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</si>
  <si>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</si>
  <si>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</si>
  <si>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</si>
  <si>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</si>
  <si>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</si>
  <si>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</si>
  <si>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</si>
  <si>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</si>
  <si>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</si>
  <si>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</si>
  <si>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</si>
  <si>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</si>
  <si>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</si>
  <si>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</si>
  <si>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</si>
  <si>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</si>
  <si>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</si>
  <si>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</si>
  <si>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</si>
  <si>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</si>
  <si>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</si>
  <si>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</si>
  <si>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</si>
  <si>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</si>
  <si>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</si>
  <si>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</si>
  <si>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</si>
  <si>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</si>
  <si>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</si>
  <si>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</si>
  <si>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</si>
  <si>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</si>
  <si>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</si>
  <si>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</si>
  <si>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</si>
  <si>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</si>
  <si>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</si>
  <si>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</si>
  <si>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</si>
  <si>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</si>
  <si>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</si>
  <si>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</si>
  <si>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</si>
  <si>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</si>
  <si>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</si>
  <si>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</si>
  <si>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</si>
  <si>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</si>
  <si>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</si>
  <si>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</si>
  <si>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</si>
  <si>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</si>
  <si>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</si>
  <si>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</si>
  <si>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</si>
  <si>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</si>
  <si>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</si>
  <si>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</si>
  <si>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</si>
  <si>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</si>
  <si>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</si>
  <si>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</si>
  <si>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</si>
  <si>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</si>
  <si>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</si>
  <si>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</si>
  <si>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</si>
  <si>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</si>
  <si>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</si>
  <si>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</si>
  <si>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</si>
  <si>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</si>
  <si>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</si>
  <si>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</si>
  <si>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</si>
  <si>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</si>
  <si>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</si>
  <si>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</si>
  <si>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</si>
  <si>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</si>
  <si>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</si>
  <si>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</si>
  <si>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</si>
  <si>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</si>
  <si>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</si>
  <si>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</si>
  <si>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</si>
  <si>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</si>
  <si>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</si>
  <si>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</si>
  <si>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</si>
  <si>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</si>
  <si>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</si>
  <si>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</si>
  <si>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</si>
  <si>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</si>
  <si>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</si>
  <si>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</si>
  <si>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</si>
  <si>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</si>
  <si>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</si>
  <si>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</si>
  <si>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</si>
  <si>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</si>
  <si>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</si>
  <si>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</si>
  <si>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</si>
  <si>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</si>
  <si>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</si>
  <si>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</si>
  <si>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</si>
  <si>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</si>
  <si>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</si>
  <si>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</si>
  <si>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</si>
  <si>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</si>
  <si>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</si>
  <si>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</si>
  <si>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</si>
  <si>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</si>
  <si>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</si>
  <si>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</si>
  <si>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</si>
  <si>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</si>
  <si>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</si>
  <si>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</si>
  <si>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</si>
  <si>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</si>
  <si>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</si>
  <si>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</si>
  <si>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</si>
  <si>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</si>
  <si>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</si>
  <si>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</si>
  <si>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</si>
  <si>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</si>
  <si>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</si>
  <si>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</si>
  <si>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</si>
  <si>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</si>
  <si>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</si>
  <si>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</si>
  <si>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</si>
  <si>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</si>
  <si>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</si>
  <si>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</si>
  <si>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</si>
  <si>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</si>
  <si>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</si>
  <si>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</si>
  <si>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</si>
  <si>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</si>
  <si>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</si>
  <si>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</si>
  <si>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</si>
  <si>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</si>
  <si>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</si>
  <si>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</si>
  <si>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</si>
  <si>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</si>
  <si>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</si>
  <si>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</si>
  <si>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</si>
  <si>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</si>
  <si>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</si>
  <si>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</si>
  <si>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</si>
  <si>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</si>
  <si>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</si>
  <si>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</si>
  <si>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</si>
  <si>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</si>
  <si>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</si>
  <si>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</si>
  <si>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</si>
  <si>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</si>
  <si>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</si>
  <si>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</si>
  <si>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</si>
  <si>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</si>
  <si>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</si>
  <si>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</si>
  <si>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</si>
  <si>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</si>
  <si>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</si>
  <si>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</si>
  <si>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</si>
  <si>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</si>
  <si>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</si>
  <si>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</si>
  <si>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</si>
  <si>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</si>
  <si>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</si>
  <si>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</si>
  <si>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</si>
  <si>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</si>
  <si>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</si>
  <si>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</si>
  <si>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</si>
  <si>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</si>
  <si>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</si>
  <si>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</si>
  <si>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</si>
  <si>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</si>
  <si>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</si>
  <si>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</si>
  <si>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</si>
  <si>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</si>
  <si>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</si>
  <si>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</si>
  <si>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</si>
  <si>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</si>
  <si>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</si>
  <si>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</si>
  <si>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</si>
  <si>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</si>
  <si>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</si>
  <si>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</si>
  <si>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</si>
  <si>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</si>
  <si>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</si>
  <si>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</si>
  <si>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</si>
  <si>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</si>
  <si>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</si>
  <si>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</si>
  <si>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</si>
  <si>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</si>
  <si>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</si>
  <si>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</si>
  <si>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</si>
  <si>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</si>
  <si>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</si>
  <si>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</si>
  <si>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</si>
  <si>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</si>
  <si>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</si>
  <si>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</si>
  <si>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</si>
  <si>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</si>
  <si>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</si>
  <si>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</si>
  <si>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</si>
  <si>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</si>
  <si>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</si>
  <si>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</si>
  <si>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</si>
  <si>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</si>
  <si>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</si>
  <si>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</si>
  <si>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</si>
  <si>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</si>
  <si>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</si>
  <si>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</si>
  <si>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</si>
  <si>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</si>
  <si>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</si>
  <si>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</si>
  <si>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</si>
  <si>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</si>
  <si>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</si>
  <si>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</si>
  <si>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</si>
  <si>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</si>
  <si>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</si>
  <si>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</si>
  <si>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</si>
  <si>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</si>
  <si>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</si>
  <si>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</si>
  <si>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</si>
  <si>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</si>
  <si>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</si>
  <si>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</si>
  <si>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</si>
  <si>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</si>
  <si>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</si>
  <si>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</si>
  <si>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</si>
  <si>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</si>
  <si>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</si>
  <si>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</si>
  <si>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</si>
  <si>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</si>
  <si>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</si>
  <si>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</si>
  <si>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</si>
  <si>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</si>
  <si>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</si>
  <si>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</si>
  <si>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</si>
  <si>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</si>
  <si>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</si>
  <si>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</si>
  <si>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</si>
  <si>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</si>
  <si>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</si>
  <si>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</si>
  <si>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</si>
  <si>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</si>
  <si>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</si>
  <si>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</si>
  <si>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</si>
  <si>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</si>
  <si>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</si>
  <si>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</si>
  <si>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</si>
  <si>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</si>
  <si>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</si>
  <si>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</si>
  <si>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</si>
  <si>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</si>
  <si>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</si>
  <si>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</si>
  <si>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</si>
  <si>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</si>
  <si>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</si>
  <si>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</si>
  <si>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</si>
  <si>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</si>
  <si>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</si>
  <si>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</si>
  <si>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</si>
  <si>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</si>
  <si>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</si>
  <si>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</si>
  <si>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</si>
  <si>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</si>
  <si>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</si>
  <si>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</si>
  <si>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</si>
  <si>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</si>
  <si>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</si>
  <si>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</si>
  <si>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</si>
  <si>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</si>
  <si>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</si>
  <si>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</si>
  <si>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</si>
  <si>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</si>
  <si>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</si>
  <si>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</si>
  <si>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</si>
  <si>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</si>
  <si>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</si>
  <si>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</si>
  <si>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</si>
  <si>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</si>
  <si>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</si>
  <si>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</si>
  <si>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</si>
  <si>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</si>
  <si>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</si>
  <si>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</si>
  <si>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</si>
  <si>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</si>
  <si>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</si>
  <si>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</si>
  <si>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</si>
  <si>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</si>
  <si>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</si>
  <si>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</si>
  <si>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</si>
  <si>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</si>
  <si>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</si>
  <si>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</si>
  <si>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</si>
  <si>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</si>
  <si>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</si>
  <si>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</si>
  <si>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</si>
  <si>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</si>
  <si>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</si>
  <si>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</si>
  <si>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</si>
  <si>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</si>
  <si>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</si>
  <si>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</si>
  <si>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</si>
  <si>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</si>
  <si>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</si>
  <si>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</si>
  <si>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</si>
  <si>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</si>
  <si>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</si>
  <si>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</si>
  <si>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</si>
  <si>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</si>
  <si>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</si>
  <si>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</si>
  <si>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</si>
  <si>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</si>
  <si>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</si>
  <si>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</si>
  <si>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</si>
  <si>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</si>
  <si>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</si>
  <si>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</si>
  <si>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</si>
  <si>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</si>
  <si>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</si>
  <si>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</si>
  <si>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</si>
  <si>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</si>
  <si>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</si>
  <si>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</si>
  <si>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</si>
  <si>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</si>
  <si>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</si>
  <si>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</si>
  <si>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</si>
  <si>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</si>
  <si>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</si>
  <si>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</si>
  <si>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</si>
  <si>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</si>
  <si>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</si>
  <si>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</si>
  <si>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</si>
  <si>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</si>
  <si>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</si>
  <si>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</si>
  <si>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</si>
  <si>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</si>
  <si>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</si>
  <si>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</si>
  <si>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</si>
  <si>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</si>
  <si>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</si>
  <si>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</si>
  <si>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</si>
  <si>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</si>
  <si>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</si>
  <si>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</si>
  <si>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</si>
  <si>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</si>
  <si>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</si>
  <si>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</si>
  <si>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</si>
  <si>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</si>
  <si>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</si>
  <si>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</si>
  <si>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</si>
  <si>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</si>
  <si>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</si>
  <si>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</si>
  <si>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</si>
  <si>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</si>
  <si>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</si>
  <si>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</si>
  <si>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</si>
  <si>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</si>
  <si>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</si>
  <si>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</si>
  <si>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</si>
  <si>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</si>
  <si>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</si>
  <si>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</si>
  <si>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</si>
  <si>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</si>
  <si>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</si>
  <si>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</si>
  <si>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</si>
  <si>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</si>
  <si>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</si>
  <si>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</si>
  <si>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</si>
  <si>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</si>
  <si>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</si>
  <si>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</si>
  <si>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</si>
  <si>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</si>
  <si>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</si>
  <si>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</si>
  <si>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</si>
  <si>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01.01.2021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</si>
  <si>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</si>
  <si>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</si>
  <si>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</si>
  <si>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</si>
  <si>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</si>
  <si>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</si>
  <si>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</si>
  <si>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</si>
  <si>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</si>
  <si>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</si>
  <si>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</si>
  <si>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b1105</t>
  </si>
  <si>
    <t>d952</t>
  </si>
  <si>
    <t>c1291</t>
  </si>
  <si>
    <t>31.12.2021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</si>
</sst>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1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9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0" xfId="35" applyFont="1" applyFill="1" applyBorder="1" applyAlignment="1" applyProtection="1">
      <alignment vertical="center" wrapText="1"/>
      <protection/>
    </xf>
    <xf numFmtId="0" fontId="55" fillId="38" borderId="171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73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9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9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4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5" xfId="41" applyFont="1" applyFill="1" applyBorder="1" applyAlignment="1" quotePrefix="1">
      <alignment horizontal="left" vertical="center"/>
      <protection/>
    </xf>
    <xf numFmtId="0" fontId="40" fillId="38" borderId="173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26" borderId="60" xfId="41" applyFont="1" applyFill="1" applyBorder="1" applyAlignment="1" applyProtection="1" quotePrefix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32" t="str">
        <f>OTCHET!B7</f>
        <v>ОТЧЕТНИ ДАННИ ПО ЕБК ЗА ИЗПЪЛНЕНИЕТО НА БЮДЖЕТА</v>
      </c>
      <c r="C7" s="1733"/>
      <c r="D7" s="1733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734" t="str">
        <f>OTCHET!B9</f>
        <v>ПГТ Н.Й.Вапцаров</v>
      </c>
      <c r="C9" s="1735"/>
      <c r="D9" s="1735"/>
      <c r="E9" s="51" t="str">
        <f>OTCHET!$E9</f>
        <v>01.01.2021</v>
      </c>
      <c r="F9" s="52" t="str">
        <f>OTCHET!$F9</f>
        <v>31.12.2021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34" t="e">
        <f>OTCHET!B12</f>
        <v>#N/A</v>
      </c>
      <c r="C12" s="1735"/>
      <c r="D12" s="1735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8" t="s">
        <v>568</v>
      </c>
      <c r="D19" s="1671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74" t="s">
        <v>877</v>
      </c>
      <c r="D20" s="1673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95" t="s">
        <v>572</v>
      </c>
      <c r="D21" s="1693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6" t="s">
        <v>573</v>
      </c>
      <c r="D22" s="1737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82" t="s">
        <v>577</v>
      </c>
      <c r="D23" s="1683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65" t="s">
        <v>582</v>
      </c>
      <c r="D24" s="1691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82" t="s">
        <v>329</v>
      </c>
      <c r="D25" s="1683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82" t="s">
        <v>590</v>
      </c>
      <c r="D26" s="1683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82" t="s">
        <v>878</v>
      </c>
      <c r="D27" s="1683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82" t="s">
        <v>601</v>
      </c>
      <c r="D28" s="1683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82" t="s">
        <v>604</v>
      </c>
      <c r="D29" s="1683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82" t="s">
        <v>607</v>
      </c>
      <c r="D30" s="1683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82" t="s">
        <v>608</v>
      </c>
      <c r="D31" s="1683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82" t="s">
        <v>615</v>
      </c>
      <c r="D32" s="1683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82" t="s">
        <v>616</v>
      </c>
      <c r="D33" s="1683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82" t="s">
        <v>617</v>
      </c>
      <c r="D34" s="1683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82" t="s">
        <v>618</v>
      </c>
      <c r="D35" s="1683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82" t="s">
        <v>223</v>
      </c>
      <c r="D38" s="1683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82" t="s">
        <v>650</v>
      </c>
      <c r="D39" s="1683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82" t="s">
        <v>653</v>
      </c>
      <c r="D40" s="1683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82" t="s">
        <v>658</v>
      </c>
      <c r="D41" s="1683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82" t="s">
        <v>1017</v>
      </c>
      <c r="D43" s="1683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82" t="s">
        <v>1018</v>
      </c>
      <c r="D44" s="1683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82" t="s">
        <v>1502</v>
      </c>
      <c r="D45" s="1683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82" t="s">
        <v>1505</v>
      </c>
      <c r="D46" s="1683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82" t="s">
        <v>1154</v>
      </c>
      <c r="D47" s="1683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30" t="s">
        <v>377</v>
      </c>
      <c r="D48" s="1731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7" t="str">
        <f>$B$7</f>
        <v>ОТЧЕТНИ ДАННИ ПО ЕБК ЗА ИЗПЪЛНЕНИЕТО НА БЮДЖЕТА</v>
      </c>
      <c r="C54" s="1648"/>
      <c r="D54" s="164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9" t="str">
        <f>$B$9</f>
        <v>ПГТ Н.Й.Вапцаров</v>
      </c>
      <c r="C56" s="1650"/>
      <c r="D56" s="1650"/>
      <c r="E56" s="94" t="str">
        <f>$E$9</f>
        <v>01.01.2021</v>
      </c>
      <c r="F56" s="95" t="str">
        <f>$F$9</f>
        <v>31.12.2021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9" t="e">
        <f>$B$12</f>
        <v>#N/A</v>
      </c>
      <c r="C59" s="1650"/>
      <c r="D59" s="1650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6" t="s">
        <v>1414</v>
      </c>
      <c r="D63" s="172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20" t="s">
        <v>340</v>
      </c>
      <c r="M63" s="1720" t="s">
        <v>341</v>
      </c>
      <c r="N63" s="1720" t="s">
        <v>342</v>
      </c>
      <c r="O63" s="1720" t="s">
        <v>343</v>
      </c>
    </row>
    <row r="64" spans="2:15" s="58" customFormat="1" ht="49.5" customHeight="1" thickBot="1">
      <c r="B64" s="99" t="s">
        <v>1431</v>
      </c>
      <c r="C64" s="1674" t="s">
        <v>879</v>
      </c>
      <c r="D64" s="1723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728"/>
      <c r="M64" s="1728"/>
      <c r="N64" s="1721"/>
      <c r="O64" s="1721"/>
    </row>
    <row r="65" spans="2:15" s="58" customFormat="1" ht="21.75" thickBot="1">
      <c r="B65" s="100"/>
      <c r="C65" s="1724" t="s">
        <v>1023</v>
      </c>
      <c r="D65" s="1725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729"/>
      <c r="M65" s="1729"/>
      <c r="N65" s="1722"/>
      <c r="O65" s="1722"/>
    </row>
    <row r="66" spans="1:15" s="68" customFormat="1" ht="34.5" customHeight="1">
      <c r="A66" s="75">
        <v>5</v>
      </c>
      <c r="B66" s="66">
        <v>100</v>
      </c>
      <c r="C66" s="1699" t="s">
        <v>1024</v>
      </c>
      <c r="D66" s="1690"/>
      <c r="E66" s="183">
        <f>OTCHET!$E184</f>
        <v>516122</v>
      </c>
      <c r="F66" s="183">
        <f>OTCHET!$H184</f>
        <v>0</v>
      </c>
      <c r="G66" s="67">
        <f>OTCHET!$I184</f>
        <v>492739</v>
      </c>
      <c r="H66" s="67">
        <f>OTCHET!$J184</f>
        <v>0</v>
      </c>
      <c r="I66" s="67">
        <f>OTCHET!$K184</f>
        <v>0</v>
      </c>
      <c r="J66" s="67">
        <f>OTCHET!$L184</f>
        <v>492739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18070</v>
      </c>
      <c r="F67" s="184">
        <f>OTCHET!$H187</f>
        <v>0</v>
      </c>
      <c r="G67" s="70">
        <f>OTCHET!$I187</f>
        <v>27746</v>
      </c>
      <c r="H67" s="70">
        <f>OTCHET!$J187</f>
        <v>0</v>
      </c>
      <c r="I67" s="70">
        <f>OTCHET!$K187</f>
        <v>0</v>
      </c>
      <c r="J67" s="70">
        <f>OTCHET!$L187</f>
        <v>27746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82" t="s">
        <v>726</v>
      </c>
      <c r="D68" s="1683"/>
      <c r="E68" s="184">
        <f>OTCHET!$E193</f>
        <v>122000</v>
      </c>
      <c r="F68" s="184">
        <f>OTCHET!$H193</f>
        <v>0</v>
      </c>
      <c r="G68" s="70">
        <f>OTCHET!$I193</f>
        <v>111730</v>
      </c>
      <c r="H68" s="70">
        <f>OTCHET!$J193</f>
        <v>0</v>
      </c>
      <c r="I68" s="70">
        <f>OTCHET!$K193</f>
        <v>0</v>
      </c>
      <c r="J68" s="70">
        <f>OTCHET!$L193</f>
        <v>111730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65" t="s">
        <v>732</v>
      </c>
      <c r="D69" s="1652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72678</v>
      </c>
      <c r="F70" s="184">
        <f>OTCHET!$H200</f>
        <v>0</v>
      </c>
      <c r="G70" s="70">
        <f>OTCHET!$I200</f>
        <v>71300</v>
      </c>
      <c r="H70" s="70">
        <f>OTCHET!$J200</f>
        <v>7900</v>
      </c>
      <c r="I70" s="70">
        <f>OTCHET!$K200</f>
        <v>0</v>
      </c>
      <c r="J70" s="70">
        <f>OTCHET!$L200</f>
        <v>79200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55" t="s">
        <v>385</v>
      </c>
      <c r="D71" s="1656"/>
      <c r="E71" s="184">
        <f>OTCHET!$E218</f>
        <v>2610</v>
      </c>
      <c r="F71" s="184">
        <f>OTCHET!$H218</f>
        <v>0</v>
      </c>
      <c r="G71" s="70">
        <f>OTCHET!$I218</f>
        <v>2526</v>
      </c>
      <c r="H71" s="70">
        <f>OTCHET!$J218</f>
        <v>0</v>
      </c>
      <c r="I71" s="70">
        <f>OTCHET!$K218</f>
        <v>0</v>
      </c>
      <c r="J71" s="70">
        <f>OTCHET!$L218</f>
        <v>2526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55" t="s">
        <v>0</v>
      </c>
      <c r="D72" s="1656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55" t="s">
        <v>752</v>
      </c>
      <c r="D73" s="1656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55" t="s">
        <v>754</v>
      </c>
      <c r="D74" s="1656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6" t="s">
        <v>755</v>
      </c>
      <c r="D75" s="1662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6" t="s">
        <v>756</v>
      </c>
      <c r="D76" s="1662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6" t="s">
        <v>757</v>
      </c>
      <c r="D77" s="1662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55" t="s">
        <v>758</v>
      </c>
      <c r="D78" s="1656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55" t="s">
        <v>770</v>
      </c>
      <c r="D80" s="1656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55" t="s">
        <v>771</v>
      </c>
      <c r="D81" s="1656"/>
      <c r="E81" s="184">
        <f>OTCHET!$E250</f>
        <v>49195</v>
      </c>
      <c r="F81" s="184">
        <f>OTCHET!$H250</f>
        <v>0</v>
      </c>
      <c r="G81" s="70">
        <f>OTCHET!$I250</f>
        <v>29332</v>
      </c>
      <c r="H81" s="70">
        <f>OTCHET!$J250</f>
        <v>0</v>
      </c>
      <c r="I81" s="70">
        <f>OTCHET!$K250</f>
        <v>0</v>
      </c>
      <c r="J81" s="70">
        <f>OTCHET!$L250</f>
        <v>29332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55" t="s">
        <v>772</v>
      </c>
      <c r="D82" s="1656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55" t="s">
        <v>773</v>
      </c>
      <c r="D83" s="1656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55" t="s">
        <v>780</v>
      </c>
      <c r="D84" s="1656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55" t="s">
        <v>784</v>
      </c>
      <c r="D85" s="1656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55" t="s">
        <v>847</v>
      </c>
      <c r="D86" s="1656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6" t="s">
        <v>785</v>
      </c>
      <c r="D87" s="1662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55" t="s">
        <v>389</v>
      </c>
      <c r="D88" s="1656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14" t="s">
        <v>786</v>
      </c>
      <c r="D89" s="1715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14" t="s">
        <v>787</v>
      </c>
      <c r="D90" s="1715"/>
      <c r="E90" s="184">
        <f>OTCHET!$E270</f>
        <v>32056</v>
      </c>
      <c r="F90" s="184">
        <f>OTCHET!$H270</f>
        <v>0</v>
      </c>
      <c r="G90" s="70">
        <f>OTCHET!$I270</f>
        <v>18969</v>
      </c>
      <c r="H90" s="70">
        <f>OTCHET!$J270</f>
        <v>7087</v>
      </c>
      <c r="I90" s="70">
        <f>OTCHET!$K270</f>
        <v>0</v>
      </c>
      <c r="J90" s="70">
        <f>OTCHET!$L270</f>
        <v>26056</v>
      </c>
      <c r="K90" s="175">
        <f t="shared" si="1"/>
        <v>1</v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14" t="s">
        <v>1773</v>
      </c>
      <c r="D91" s="1715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14" t="s">
        <v>803</v>
      </c>
      <c r="D92" s="1715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55" t="s">
        <v>804</v>
      </c>
      <c r="D93" s="1656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6" t="s">
        <v>809</v>
      </c>
      <c r="D94" s="1717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718" t="s">
        <v>813</v>
      </c>
      <c r="D95" s="1719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6" t="s">
        <v>814</v>
      </c>
      <c r="D96" s="1706"/>
      <c r="E96" s="85">
        <f>OTCHET!$E295</f>
        <v>812731</v>
      </c>
      <c r="F96" s="85">
        <f>OTCHET!$H295</f>
        <v>0</v>
      </c>
      <c r="G96" s="85">
        <f>OTCHET!$I295</f>
        <v>754342</v>
      </c>
      <c r="H96" s="85">
        <f>OTCHET!$J295</f>
        <v>14987</v>
      </c>
      <c r="I96" s="85">
        <f>OTCHET!$K295</f>
        <v>0</v>
      </c>
      <c r="J96" s="85">
        <f>OTCHET!$L295</f>
        <v>769329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7" t="str">
        <f>$B$7</f>
        <v>ОТЧЕТНИ ДАННИ ПО ЕБК ЗА ИЗПЪЛНЕНИЕТО НА БЮДЖЕТА</v>
      </c>
      <c r="C99" s="1648"/>
      <c r="D99" s="164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49" t="str">
        <f>$B$9</f>
        <v>ПГТ Н.Й.Вапцаров</v>
      </c>
      <c r="C101" s="1650"/>
      <c r="D101" s="1650"/>
      <c r="E101" s="94" t="str">
        <f>$E$9</f>
        <v>01.01.2021</v>
      </c>
      <c r="F101" s="95" t="str">
        <f>$F$9</f>
        <v>31.12.2021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9" t="e">
        <f>$B$12</f>
        <v>#N/A</v>
      </c>
      <c r="C104" s="1650"/>
      <c r="D104" s="1650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4" t="s">
        <v>311</v>
      </c>
      <c r="D108" s="1696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697" t="s">
        <v>879</v>
      </c>
      <c r="D109" s="1698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2" t="s">
        <v>1868</v>
      </c>
      <c r="D110" s="1693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11" t="s">
        <v>393</v>
      </c>
      <c r="D111" s="1693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12" t="s">
        <v>312</v>
      </c>
      <c r="D112" s="1713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82" t="s">
        <v>404</v>
      </c>
      <c r="D113" s="1683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7" t="s">
        <v>45</v>
      </c>
      <c r="D114" s="1654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9" t="s">
        <v>791</v>
      </c>
      <c r="D115" s="1690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693651</v>
      </c>
      <c r="F116" s="192">
        <f>OTCHET!$H381</f>
        <v>0</v>
      </c>
      <c r="G116" s="121">
        <f>OTCHET!$I381</f>
        <v>759355</v>
      </c>
      <c r="H116" s="121">
        <f>OTCHET!$J381</f>
        <v>14987</v>
      </c>
      <c r="I116" s="121">
        <f>OTCHET!$K381</f>
        <v>0</v>
      </c>
      <c r="J116" s="121">
        <f>OTCHET!$L381</f>
        <v>774342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85" t="s">
        <v>794</v>
      </c>
      <c r="D117" s="170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61" t="s">
        <v>795</v>
      </c>
      <c r="D118" s="1662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2" t="s">
        <v>796</v>
      </c>
      <c r="D119" s="1703"/>
      <c r="E119" s="191">
        <f>OTCHET!$E392</f>
        <v>4924</v>
      </c>
      <c r="F119" s="196">
        <f>OTCHET!$H392</f>
        <v>0</v>
      </c>
      <c r="G119" s="127">
        <f>OTCHET!$I392</f>
        <v>4924</v>
      </c>
      <c r="H119" s="127">
        <f>OTCHET!$J392</f>
        <v>0</v>
      </c>
      <c r="I119" s="127">
        <f>OTCHET!$K392</f>
        <v>0</v>
      </c>
      <c r="J119" s="127">
        <f>OTCHET!$L392</f>
        <v>4924</v>
      </c>
      <c r="K119" s="176">
        <f t="shared" si="2"/>
        <v>1</v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61" t="s">
        <v>1872</v>
      </c>
      <c r="D121" s="1662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61" t="s">
        <v>851</v>
      </c>
      <c r="D122" s="1662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4" t="s">
        <v>799</v>
      </c>
      <c r="D123" s="1705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45" t="s">
        <v>1869</v>
      </c>
      <c r="D124" s="1646"/>
      <c r="E124" s="85">
        <f>OTCHET!$E409</f>
        <v>698575</v>
      </c>
      <c r="F124" s="85">
        <f>OTCHET!$H409</f>
        <v>0</v>
      </c>
      <c r="G124" s="85">
        <f>OTCHET!$I409</f>
        <v>764279</v>
      </c>
      <c r="H124" s="85">
        <f>OTCHET!$J409</f>
        <v>14987</v>
      </c>
      <c r="I124" s="85">
        <f>OTCHET!$K409</f>
        <v>0</v>
      </c>
      <c r="J124" s="85">
        <f>OTCHET!$L409</f>
        <v>779266</v>
      </c>
      <c r="K124" s="179">
        <v>1</v>
      </c>
    </row>
    <row r="125" spans="1:11" ht="21.75" thickBot="1">
      <c r="A125" s="82">
        <v>261</v>
      </c>
      <c r="B125" s="124"/>
      <c r="C125" s="1692" t="s">
        <v>1870</v>
      </c>
      <c r="D125" s="1693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9" t="s">
        <v>1331</v>
      </c>
      <c r="D126" s="1710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12" t="s">
        <v>1332</v>
      </c>
      <c r="D127" s="1713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82" t="s">
        <v>882</v>
      </c>
      <c r="D128" s="1683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65" t="s">
        <v>800</v>
      </c>
      <c r="D129" s="1691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65" t="s">
        <v>801</v>
      </c>
      <c r="D130" s="1652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0" t="s">
        <v>1496</v>
      </c>
      <c r="D131" s="1701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45" t="s">
        <v>1330</v>
      </c>
      <c r="D132" s="1646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7" t="str">
        <f>$B$7</f>
        <v>ОТЧЕТНИ ДАННИ ПО ЕБК ЗА ИЗПЪЛНЕНИЕТО НА БЮДЖЕТА</v>
      </c>
      <c r="C136" s="1648"/>
      <c r="D136" s="164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49" t="str">
        <f>$B$9</f>
        <v>ПГТ Н.Й.Вапцаров</v>
      </c>
      <c r="C138" s="1650"/>
      <c r="D138" s="1650"/>
      <c r="E138" s="94" t="str">
        <f>$E$9</f>
        <v>01.01.2021</v>
      </c>
      <c r="F138" s="95" t="str">
        <f>$F$9</f>
        <v>31.12.2021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9" t="e">
        <f>$B$12</f>
        <v>#N/A</v>
      </c>
      <c r="C141" s="1650"/>
      <c r="D141" s="1650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-114156</v>
      </c>
      <c r="F148" s="146">
        <f t="shared" si="3"/>
        <v>0</v>
      </c>
      <c r="G148" s="146">
        <f t="shared" si="3"/>
        <v>9937</v>
      </c>
      <c r="H148" s="146">
        <f t="shared" si="3"/>
        <v>0</v>
      </c>
      <c r="I148" s="146">
        <f t="shared" si="3"/>
        <v>0</v>
      </c>
      <c r="J148" s="146">
        <f t="shared" si="3"/>
        <v>9937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7" t="str">
        <f>$B$7</f>
        <v>ОТЧЕТНИ ДАННИ ПО ЕБК ЗА ИЗПЪЛНЕНИЕТО НА БЮДЖЕТА</v>
      </c>
      <c r="C152" s="1648"/>
      <c r="D152" s="164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49" t="str">
        <f>$B$9</f>
        <v>ПГТ Н.Й.Вапцаров</v>
      </c>
      <c r="C154" s="1650"/>
      <c r="D154" s="1650"/>
      <c r="E154" s="94" t="str">
        <f>$E$9</f>
        <v>01.01.2021</v>
      </c>
      <c r="F154" s="95" t="str">
        <f>$F$9</f>
        <v>31.12.2021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9" t="e">
        <f>$B$12</f>
        <v>#N/A</v>
      </c>
      <c r="C157" s="1650"/>
      <c r="D157" s="1650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4" t="s">
        <v>844</v>
      </c>
      <c r="D161" s="1673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74" t="s">
        <v>879</v>
      </c>
      <c r="D162" s="1671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95" t="s">
        <v>845</v>
      </c>
      <c r="D163" s="1693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9" t="s">
        <v>1334</v>
      </c>
      <c r="D164" s="1690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55" t="s">
        <v>1337</v>
      </c>
      <c r="D165" s="1656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55" t="s">
        <v>1340</v>
      </c>
      <c r="D166" s="1656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6" t="s">
        <v>1343</v>
      </c>
      <c r="D167" s="1662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7" t="s">
        <v>1350</v>
      </c>
      <c r="D168" s="1688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65" t="s">
        <v>884</v>
      </c>
      <c r="D170" s="1652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65" t="s">
        <v>1657</v>
      </c>
      <c r="D171" s="1652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82" t="s">
        <v>885</v>
      </c>
      <c r="D172" s="1683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65" t="s">
        <v>1889</v>
      </c>
      <c r="D175" s="1652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65" t="s">
        <v>313</v>
      </c>
      <c r="D176" s="1652"/>
      <c r="E176" s="191">
        <f>OTCHET!$E514</f>
        <v>0</v>
      </c>
      <c r="F176" s="192">
        <f>OTCHET!$H514</f>
        <v>0</v>
      </c>
      <c r="G176" s="121">
        <f>OTCHET!$I514</f>
        <v>-9937</v>
      </c>
      <c r="H176" s="121">
        <f>OTCHET!$J514</f>
        <v>0</v>
      </c>
      <c r="I176" s="121">
        <f>OTCHET!$K514</f>
        <v>0</v>
      </c>
      <c r="J176" s="121">
        <f>OTCHET!$L514</f>
        <v>-9937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61" t="s">
        <v>49</v>
      </c>
      <c r="D177" s="1662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61" t="s">
        <v>314</v>
      </c>
      <c r="D179" s="1685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51" t="s">
        <v>886</v>
      </c>
      <c r="D180" s="1652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51" t="s">
        <v>888</v>
      </c>
      <c r="D182" s="1684"/>
      <c r="E182" s="191">
        <f>OTCHET!$E556</f>
        <v>114156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651" t="s">
        <v>889</v>
      </c>
      <c r="D183" s="1652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53" t="s">
        <v>1372</v>
      </c>
      <c r="D184" s="1654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74" t="s">
        <v>339</v>
      </c>
      <c r="D185" s="1671"/>
      <c r="E185" s="85">
        <f>OTCHET!$E587</f>
        <v>114156</v>
      </c>
      <c r="F185" s="85">
        <f>OTCHET!$H587</f>
        <v>0</v>
      </c>
      <c r="G185" s="85">
        <f>OTCHET!$I587</f>
        <v>-9937</v>
      </c>
      <c r="H185" s="85">
        <f>OTCHET!$J587</f>
        <v>0</v>
      </c>
      <c r="I185" s="85">
        <f>OTCHET!$K587</f>
        <v>0</v>
      </c>
      <c r="J185" s="85">
        <f>OTCHET!$L587</f>
        <v>-9937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7" t="str">
        <f>$B$7</f>
        <v>ОТЧЕТНИ ДАННИ ПО ЕБК ЗА ИЗПЪЛНЕНИЕТО НА БЮДЖЕТА</v>
      </c>
      <c r="C189" s="1648"/>
      <c r="D189" s="164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49" t="str">
        <f>$B$9</f>
        <v>ПГТ Н.Й.Вапцаров</v>
      </c>
      <c r="C191" s="1650"/>
      <c r="D191" s="1650"/>
      <c r="E191" s="94" t="str">
        <f>$E$9</f>
        <v>01.01.2021</v>
      </c>
      <c r="F191" s="95" t="str">
        <f>$F$9</f>
        <v>31.12.2021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9" t="e">
        <f>$B$12</f>
        <v>#N/A</v>
      </c>
      <c r="C194" s="1650"/>
      <c r="D194" s="1650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670" t="s">
        <v>890</v>
      </c>
      <c r="D198" s="1671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672"/>
      <c r="D199" s="1673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659" t="s">
        <v>892</v>
      </c>
      <c r="D200" s="1660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666" t="s">
        <v>894</v>
      </c>
      <c r="D201" s="166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666" t="s">
        <v>896</v>
      </c>
      <c r="D202" s="166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680" t="s">
        <v>898</v>
      </c>
      <c r="D203" s="1681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657" t="s">
        <v>900</v>
      </c>
      <c r="D204" s="1658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679" t="s">
        <v>902</v>
      </c>
      <c r="D205" s="167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675" t="s">
        <v>904</v>
      </c>
      <c r="D206" s="1676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675" t="s">
        <v>906</v>
      </c>
      <c r="D207" s="1676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677" t="s">
        <v>908</v>
      </c>
      <c r="D208" s="1678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8" t="s">
        <v>909</v>
      </c>
      <c r="D209" s="1669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1" zoomScaleNormal="71" zoomScaleSheetLayoutView="75" workbookViewId="0" topLeftCell="B613">
      <selection activeCell="F655" sqref="F655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4" t="str">
        <f>VLOOKUP(E15,SMETKA,2,FALSE)</f>
        <v>ОТЧЕТНИ ДАННИ ПО ЕБК ЗА ИЗПЪЛНЕНИЕТО НА БЮДЖЕТА</v>
      </c>
      <c r="C7" s="1805"/>
      <c r="D7" s="180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806" t="s">
        <v>1938</v>
      </c>
      <c r="C9" s="1807"/>
      <c r="D9" s="1808"/>
      <c r="E9" s="1502" t="s">
        <v>1933</v>
      </c>
      <c r="F9" s="1502" t="s">
        <v>1948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1939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2" t="e">
        <f>VLOOKUP(F12,PRBK,2,FALSE)</f>
        <v>#N/A</v>
      </c>
      <c r="C12" s="1793"/>
      <c r="D12" s="1794"/>
      <c r="E12" s="1474" t="s">
        <v>490</v>
      </c>
      <c r="F12" s="1484" t="s">
        <v>1940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1929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9" t="s">
        <v>1910</v>
      </c>
      <c r="F19" s="1740"/>
      <c r="G19" s="1740"/>
      <c r="H19" s="1741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1934</v>
      </c>
      <c r="F20" s="1542" t="s">
        <v>1905</v>
      </c>
      <c r="G20" s="1542" t="s">
        <v>1919</v>
      </c>
      <c r="H20" s="1542" t="s">
        <v>1906</v>
      </c>
      <c r="I20" s="1542" t="s">
        <v>1907</v>
      </c>
      <c r="J20" s="1542" t="s">
        <v>1908</v>
      </c>
      <c r="K20" s="1542" t="s">
        <v>1909</v>
      </c>
      <c r="L20" s="1543" t="s">
        <v>1935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9" t="s">
        <v>573</v>
      </c>
      <c r="D22" s="1810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9" t="s">
        <v>577</v>
      </c>
      <c r="D28" s="1800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9" t="s">
        <v>582</v>
      </c>
      <c r="D33" s="1800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9" t="s">
        <v>329</v>
      </c>
      <c r="D39" s="1800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1937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1933</v>
      </c>
      <c r="F171" s="1503" t="s">
        <v>1948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2" t="e">
        <f>$B$12</f>
        <v>#N/A</v>
      </c>
      <c r="C174" s="1793"/>
      <c r="D174" s="1794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742" t="s">
        <v>1914</v>
      </c>
      <c r="F178" s="1743"/>
      <c r="G178" s="1743"/>
      <c r="H178" s="1744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1934</v>
      </c>
      <c r="F179" s="1542" t="s">
        <v>1905</v>
      </c>
      <c r="G179" s="1542" t="s">
        <v>1919</v>
      </c>
      <c r="H179" s="1542" t="s">
        <v>1906</v>
      </c>
      <c r="I179" s="1542" t="s">
        <v>1907</v>
      </c>
      <c r="J179" s="1542" t="s">
        <v>1908</v>
      </c>
      <c r="K179" s="1542" t="s">
        <v>1909</v>
      </c>
      <c r="L179" s="1543" t="s">
        <v>1935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1917</v>
      </c>
      <c r="L180" s="506" t="s">
        <v>1916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61"/>
      <c r="E184" s="1617">
        <f>SUM(F184:H184)</f>
        <v>516122</v>
      </c>
      <c r="F184" s="1617">
        <f aca="true" t="shared" si="28" ref="F184:F192">SUMIF($C$597:$C$12265,$C184,F$597:F$12265)</f>
        <v>516122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492739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492739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516122</v>
      </c>
      <c r="F185" s="656">
        <f t="shared" si="28"/>
        <v>516122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492739</v>
      </c>
      <c r="J185" s="611">
        <f t="shared" si="31"/>
        <v>0</v>
      </c>
      <c r="K185" s="611">
        <f t="shared" si="31"/>
        <v>0</v>
      </c>
      <c r="L185" s="612">
        <f t="shared" si="31"/>
        <v>492739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64" t="s">
        <v>1027</v>
      </c>
      <c r="D187" s="1764"/>
      <c r="E187" s="1616">
        <f t="shared" si="30"/>
        <v>18070</v>
      </c>
      <c r="F187" s="1617">
        <f t="shared" si="28"/>
        <v>18070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27746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27746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11116</v>
      </c>
      <c r="J188" s="611">
        <f t="shared" si="32"/>
        <v>0</v>
      </c>
      <c r="K188" s="611">
        <f t="shared" si="32"/>
        <v>0</v>
      </c>
      <c r="L188" s="612">
        <f t="shared" si="32"/>
        <v>11116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18070</v>
      </c>
      <c r="F190" s="656">
        <f t="shared" si="28"/>
        <v>18070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16630</v>
      </c>
      <c r="J190" s="617">
        <f t="shared" si="33"/>
        <v>0</v>
      </c>
      <c r="K190" s="617">
        <f t="shared" si="33"/>
        <v>0</v>
      </c>
      <c r="L190" s="618">
        <f t="shared" si="33"/>
        <v>16630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67" t="s">
        <v>726</v>
      </c>
      <c r="D193" s="1767"/>
      <c r="E193" s="507">
        <f aca="true" t="shared" si="34" ref="E193:L193">SUMIF($B$597:$B$12265,$B193,E$597:E$12265)</f>
        <v>122000</v>
      </c>
      <c r="F193" s="508">
        <f>SUMIF($B$597:$B$12265,$B193,F$597:F$12265)</f>
        <v>122000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111730</v>
      </c>
      <c r="J193" s="608">
        <f t="shared" si="34"/>
        <v>0</v>
      </c>
      <c r="K193" s="608">
        <f t="shared" si="34"/>
        <v>0</v>
      </c>
      <c r="L193" s="609">
        <f t="shared" si="34"/>
        <v>111730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70000</v>
      </c>
      <c r="F194" s="656">
        <f t="shared" si="35"/>
        <v>70000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61920</v>
      </c>
      <c r="J194" s="611">
        <f t="shared" si="35"/>
        <v>0</v>
      </c>
      <c r="K194" s="611">
        <f t="shared" si="35"/>
        <v>0</v>
      </c>
      <c r="L194" s="612">
        <f t="shared" si="35"/>
        <v>61920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16500</v>
      </c>
      <c r="F195" s="656">
        <f t="shared" si="35"/>
        <v>16500</v>
      </c>
      <c r="G195" s="656">
        <f t="shared" si="36"/>
        <v>0</v>
      </c>
      <c r="H195" s="656">
        <f t="shared" si="36"/>
        <v>0</v>
      </c>
      <c r="I195" s="616">
        <f t="shared" si="35"/>
        <v>15906</v>
      </c>
      <c r="J195" s="617">
        <f t="shared" si="35"/>
        <v>0</v>
      </c>
      <c r="K195" s="617">
        <f t="shared" si="35"/>
        <v>0</v>
      </c>
      <c r="L195" s="618">
        <f t="shared" si="35"/>
        <v>15906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25000</v>
      </c>
      <c r="F196" s="656">
        <f t="shared" si="35"/>
        <v>25000</v>
      </c>
      <c r="G196" s="656">
        <f t="shared" si="36"/>
        <v>0</v>
      </c>
      <c r="H196" s="656">
        <f t="shared" si="36"/>
        <v>0</v>
      </c>
      <c r="I196" s="616">
        <f t="shared" si="35"/>
        <v>24846</v>
      </c>
      <c r="J196" s="617">
        <f t="shared" si="35"/>
        <v>0</v>
      </c>
      <c r="K196" s="617">
        <f t="shared" si="35"/>
        <v>0</v>
      </c>
      <c r="L196" s="618">
        <f t="shared" si="35"/>
        <v>24846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10500</v>
      </c>
      <c r="F197" s="656">
        <f t="shared" si="35"/>
        <v>10500</v>
      </c>
      <c r="G197" s="656">
        <f t="shared" si="36"/>
        <v>0</v>
      </c>
      <c r="H197" s="656">
        <f t="shared" si="36"/>
        <v>0</v>
      </c>
      <c r="I197" s="616">
        <f t="shared" si="35"/>
        <v>9058</v>
      </c>
      <c r="J197" s="617">
        <f t="shared" si="35"/>
        <v>0</v>
      </c>
      <c r="K197" s="617">
        <f t="shared" si="35"/>
        <v>0</v>
      </c>
      <c r="L197" s="618">
        <f t="shared" si="35"/>
        <v>9058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62" t="s">
        <v>732</v>
      </c>
      <c r="D199" s="1763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64" t="s">
        <v>733</v>
      </c>
      <c r="D200" s="1764"/>
      <c r="E200" s="509">
        <f t="shared" si="37"/>
        <v>72678</v>
      </c>
      <c r="F200" s="510">
        <f t="shared" si="37"/>
        <v>72678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71300</v>
      </c>
      <c r="J200" s="608">
        <f t="shared" si="37"/>
        <v>7900</v>
      </c>
      <c r="K200" s="608">
        <f t="shared" si="37"/>
        <v>0</v>
      </c>
      <c r="L200" s="609">
        <f t="shared" si="37"/>
        <v>79200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2160</v>
      </c>
      <c r="F203" s="660">
        <f t="shared" si="39"/>
        <v>2160</v>
      </c>
      <c r="G203" s="660">
        <f t="shared" si="40"/>
        <v>0</v>
      </c>
      <c r="H203" s="660">
        <f t="shared" si="41"/>
        <v>0</v>
      </c>
      <c r="I203" s="616">
        <f t="shared" si="42"/>
        <v>2160</v>
      </c>
      <c r="J203" s="617">
        <f t="shared" si="42"/>
        <v>0</v>
      </c>
      <c r="K203" s="617">
        <f t="shared" si="42"/>
        <v>0</v>
      </c>
      <c r="L203" s="618">
        <f t="shared" si="42"/>
        <v>2160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18554</v>
      </c>
      <c r="F205" s="660">
        <f t="shared" si="39"/>
        <v>18554</v>
      </c>
      <c r="G205" s="660">
        <f t="shared" si="40"/>
        <v>0</v>
      </c>
      <c r="H205" s="660">
        <f t="shared" si="41"/>
        <v>0</v>
      </c>
      <c r="I205" s="616">
        <f t="shared" si="42"/>
        <v>18523</v>
      </c>
      <c r="J205" s="617">
        <f t="shared" si="42"/>
        <v>0</v>
      </c>
      <c r="K205" s="617">
        <f t="shared" si="42"/>
        <v>0</v>
      </c>
      <c r="L205" s="618">
        <f t="shared" si="42"/>
        <v>18523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31564</v>
      </c>
      <c r="F206" s="660">
        <f t="shared" si="39"/>
        <v>31564</v>
      </c>
      <c r="G206" s="660">
        <f t="shared" si="40"/>
        <v>0</v>
      </c>
      <c r="H206" s="660">
        <f t="shared" si="41"/>
        <v>0</v>
      </c>
      <c r="I206" s="619">
        <f t="shared" si="42"/>
        <v>31479</v>
      </c>
      <c r="J206" s="620">
        <f t="shared" si="42"/>
        <v>0</v>
      </c>
      <c r="K206" s="620">
        <f t="shared" si="42"/>
        <v>0</v>
      </c>
      <c r="L206" s="621">
        <f t="shared" si="42"/>
        <v>31479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17500</v>
      </c>
      <c r="F207" s="660">
        <f t="shared" si="39"/>
        <v>17500</v>
      </c>
      <c r="G207" s="660">
        <f t="shared" si="40"/>
        <v>0</v>
      </c>
      <c r="H207" s="660">
        <f t="shared" si="41"/>
        <v>0</v>
      </c>
      <c r="I207" s="622">
        <f t="shared" si="42"/>
        <v>16985</v>
      </c>
      <c r="J207" s="623">
        <f t="shared" si="42"/>
        <v>0</v>
      </c>
      <c r="K207" s="623">
        <f t="shared" si="42"/>
        <v>0</v>
      </c>
      <c r="L207" s="624">
        <f t="shared" si="42"/>
        <v>16985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7900</v>
      </c>
      <c r="K208" s="626">
        <f t="shared" si="42"/>
        <v>0</v>
      </c>
      <c r="L208" s="627">
        <f t="shared" si="42"/>
        <v>7900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1400</v>
      </c>
      <c r="F209" s="660">
        <f t="shared" si="39"/>
        <v>1400</v>
      </c>
      <c r="G209" s="660">
        <f t="shared" si="40"/>
        <v>0</v>
      </c>
      <c r="H209" s="660">
        <f t="shared" si="41"/>
        <v>0</v>
      </c>
      <c r="I209" s="623">
        <f t="shared" si="42"/>
        <v>699</v>
      </c>
      <c r="J209" s="623">
        <f t="shared" si="42"/>
        <v>0</v>
      </c>
      <c r="K209" s="623">
        <f t="shared" si="42"/>
        <v>0</v>
      </c>
      <c r="L209" s="624">
        <f t="shared" si="42"/>
        <v>699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1500</v>
      </c>
      <c r="F212" s="660">
        <f t="shared" si="39"/>
        <v>1500</v>
      </c>
      <c r="G212" s="660">
        <f t="shared" si="40"/>
        <v>0</v>
      </c>
      <c r="H212" s="660">
        <f t="shared" si="41"/>
        <v>0</v>
      </c>
      <c r="I212" s="622">
        <f t="shared" si="43"/>
        <v>1454</v>
      </c>
      <c r="J212" s="623">
        <f t="shared" si="43"/>
        <v>0</v>
      </c>
      <c r="K212" s="623">
        <f t="shared" si="43"/>
        <v>0</v>
      </c>
      <c r="L212" s="624">
        <f t="shared" si="43"/>
        <v>1454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58" t="s">
        <v>385</v>
      </c>
      <c r="D218" s="1758"/>
      <c r="E218" s="509">
        <f aca="true" t="shared" si="44" ref="E218:L218">SUMIF($B$597:$B$12265,$B218,E$597:E$12265)</f>
        <v>2610</v>
      </c>
      <c r="F218" s="509">
        <f>SUMIF($B$597:$B$12265,$B218,F$597:F$12265)</f>
        <v>2610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2526</v>
      </c>
      <c r="J218" s="608">
        <f t="shared" si="44"/>
        <v>0</v>
      </c>
      <c r="K218" s="608">
        <f t="shared" si="44"/>
        <v>0</v>
      </c>
      <c r="L218" s="609">
        <f t="shared" si="44"/>
        <v>2526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460</v>
      </c>
      <c r="F219" s="648">
        <f t="shared" si="45"/>
        <v>460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403</v>
      </c>
      <c r="J219" s="611">
        <f t="shared" si="45"/>
        <v>0</v>
      </c>
      <c r="K219" s="611">
        <f t="shared" si="45"/>
        <v>0</v>
      </c>
      <c r="L219" s="612">
        <f t="shared" si="45"/>
        <v>403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2150</v>
      </c>
      <c r="F220" s="648">
        <f t="shared" si="45"/>
        <v>2150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2123</v>
      </c>
      <c r="J220" s="617">
        <f t="shared" si="45"/>
        <v>0</v>
      </c>
      <c r="K220" s="617">
        <f t="shared" si="45"/>
        <v>0</v>
      </c>
      <c r="L220" s="618">
        <f t="shared" si="45"/>
        <v>2123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58" t="s">
        <v>0</v>
      </c>
      <c r="D222" s="1758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58" t="s">
        <v>752</v>
      </c>
      <c r="D228" s="1758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58" t="s">
        <v>754</v>
      </c>
      <c r="D231" s="1765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60" t="s">
        <v>755</v>
      </c>
      <c r="D232" s="1761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60" t="s">
        <v>756</v>
      </c>
      <c r="D233" s="1761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60" t="s">
        <v>757</v>
      </c>
      <c r="D234" s="1761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58" t="s">
        <v>758</v>
      </c>
      <c r="D235" s="1758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1932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8" t="s">
        <v>770</v>
      </c>
      <c r="D249" s="1758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8" t="s">
        <v>771</v>
      </c>
      <c r="D250" s="1758"/>
      <c r="E250" s="509">
        <f t="shared" si="54"/>
        <v>49195</v>
      </c>
      <c r="F250" s="509">
        <f t="shared" si="54"/>
        <v>49195</v>
      </c>
      <c r="G250" s="509">
        <f t="shared" si="54"/>
        <v>0</v>
      </c>
      <c r="H250" s="509">
        <f t="shared" si="54"/>
        <v>0</v>
      </c>
      <c r="I250" s="607">
        <f t="shared" si="54"/>
        <v>29332</v>
      </c>
      <c r="J250" s="608">
        <f t="shared" si="54"/>
        <v>0</v>
      </c>
      <c r="K250" s="608">
        <f t="shared" si="54"/>
        <v>0</v>
      </c>
      <c r="L250" s="609">
        <f t="shared" si="54"/>
        <v>29332</v>
      </c>
    </row>
    <row r="251" spans="1:12" s="404" customFormat="1" ht="18.75" customHeight="1">
      <c r="A251" s="7">
        <v>450</v>
      </c>
      <c r="B251" s="1187">
        <v>4100</v>
      </c>
      <c r="C251" s="1758" t="s">
        <v>772</v>
      </c>
      <c r="D251" s="1758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58" t="s">
        <v>773</v>
      </c>
      <c r="D252" s="1758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58" t="s">
        <v>780</v>
      </c>
      <c r="D259" s="1758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58" t="s">
        <v>784</v>
      </c>
      <c r="D263" s="1758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8" t="s">
        <v>847</v>
      </c>
      <c r="D264" s="1758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60" t="s">
        <v>785</v>
      </c>
      <c r="D265" s="1761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58" t="s">
        <v>389</v>
      </c>
      <c r="D266" s="1758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9" t="s">
        <v>786</v>
      </c>
      <c r="D269" s="1759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9" t="s">
        <v>787</v>
      </c>
      <c r="D270" s="1759"/>
      <c r="E270" s="509">
        <f t="shared" si="60"/>
        <v>32056</v>
      </c>
      <c r="F270" s="509">
        <f t="shared" si="60"/>
        <v>32056</v>
      </c>
      <c r="G270" s="509">
        <f t="shared" si="60"/>
        <v>0</v>
      </c>
      <c r="H270" s="509">
        <f t="shared" si="60"/>
        <v>0</v>
      </c>
      <c r="I270" s="607">
        <f t="shared" si="60"/>
        <v>18969</v>
      </c>
      <c r="J270" s="608">
        <f t="shared" si="60"/>
        <v>7087</v>
      </c>
      <c r="K270" s="608">
        <f t="shared" si="60"/>
        <v>0</v>
      </c>
      <c r="L270" s="609">
        <f t="shared" si="60"/>
        <v>26056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7056</v>
      </c>
      <c r="F271" s="648">
        <f t="shared" si="61"/>
        <v>7056</v>
      </c>
      <c r="G271" s="648">
        <f t="shared" si="61"/>
        <v>0</v>
      </c>
      <c r="H271" s="648">
        <f t="shared" si="61"/>
        <v>0</v>
      </c>
      <c r="I271" s="610">
        <f t="shared" si="61"/>
        <v>7056</v>
      </c>
      <c r="J271" s="611">
        <f t="shared" si="61"/>
        <v>0</v>
      </c>
      <c r="K271" s="611">
        <f t="shared" si="61"/>
        <v>0</v>
      </c>
      <c r="L271" s="612">
        <f t="shared" si="61"/>
        <v>7056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25000</v>
      </c>
      <c r="F274" s="648">
        <f t="shared" si="61"/>
        <v>25000</v>
      </c>
      <c r="G274" s="648">
        <f t="shared" si="61"/>
        <v>0</v>
      </c>
      <c r="H274" s="648">
        <f t="shared" si="61"/>
        <v>0</v>
      </c>
      <c r="I274" s="616">
        <f t="shared" si="61"/>
        <v>11913</v>
      </c>
      <c r="J274" s="617">
        <f t="shared" si="61"/>
        <v>7087</v>
      </c>
      <c r="K274" s="617">
        <f t="shared" si="61"/>
        <v>0</v>
      </c>
      <c r="L274" s="618">
        <f t="shared" si="61"/>
        <v>19000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59" t="s">
        <v>1773</v>
      </c>
      <c r="D278" s="1759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9" t="s">
        <v>803</v>
      </c>
      <c r="D281" s="1759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8" t="s">
        <v>804</v>
      </c>
      <c r="D282" s="1758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3" t="s">
        <v>813</v>
      </c>
      <c r="D291" s="1758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812731</v>
      </c>
      <c r="F295" s="523">
        <f t="shared" si="69"/>
        <v>812731</v>
      </c>
      <c r="G295" s="523">
        <f t="shared" si="69"/>
        <v>0</v>
      </c>
      <c r="H295" s="524">
        <f t="shared" si="69"/>
        <v>0</v>
      </c>
      <c r="I295" s="754">
        <f t="shared" si="69"/>
        <v>754342</v>
      </c>
      <c r="J295" s="755">
        <f t="shared" si="69"/>
        <v>14987</v>
      </c>
      <c r="K295" s="755">
        <f t="shared" si="69"/>
        <v>0</v>
      </c>
      <c r="L295" s="756">
        <f t="shared" si="69"/>
        <v>769329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01.01.2021</v>
      </c>
      <c r="F302" s="1144" t="str">
        <f>$F$9</f>
        <v>31.12.2021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92" t="e">
        <f>$B$12</f>
        <v>#N/A</v>
      </c>
      <c r="C305" s="1793"/>
      <c r="D305" s="1794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57" t="s">
        <v>1866</v>
      </c>
      <c r="C334" s="1757"/>
      <c r="D334" s="1757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01.01.2021</v>
      </c>
      <c r="F340" s="1381" t="str">
        <f>$F$9</f>
        <v>31.12.2021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2" t="e">
        <f>$B$12</f>
        <v>#N/A</v>
      </c>
      <c r="C343" s="1793"/>
      <c r="D343" s="1794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742" t="s">
        <v>1914</v>
      </c>
      <c r="F347" s="1743"/>
      <c r="G347" s="1743"/>
      <c r="H347" s="1744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1934</v>
      </c>
      <c r="F348" s="1542" t="s">
        <v>1905</v>
      </c>
      <c r="G348" s="1542" t="s">
        <v>1919</v>
      </c>
      <c r="H348" s="1542" t="s">
        <v>1906</v>
      </c>
      <c r="I348" s="1542" t="s">
        <v>1907</v>
      </c>
      <c r="J348" s="1542" t="s">
        <v>1908</v>
      </c>
      <c r="K348" s="1542" t="s">
        <v>1909</v>
      </c>
      <c r="L348" s="1543" t="s">
        <v>1935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1917</v>
      </c>
      <c r="L349" s="506" t="s">
        <v>1916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4" t="s">
        <v>392</v>
      </c>
      <c r="D351" s="181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95" t="s">
        <v>404</v>
      </c>
      <c r="D365" s="1796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95" t="s">
        <v>45</v>
      </c>
      <c r="D373" s="1796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95" t="s">
        <v>791</v>
      </c>
      <c r="D378" s="1796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5" t="s">
        <v>792</v>
      </c>
      <c r="D381" s="1796"/>
      <c r="E381" s="545">
        <f aca="true" t="shared" si="81" ref="E381:L381">SUM(E382:E385)</f>
        <v>693651</v>
      </c>
      <c r="F381" s="545">
        <f t="shared" si="81"/>
        <v>693651</v>
      </c>
      <c r="G381" s="545">
        <f t="shared" si="81"/>
        <v>0</v>
      </c>
      <c r="H381" s="546">
        <f t="shared" si="81"/>
        <v>0</v>
      </c>
      <c r="I381" s="574">
        <f t="shared" si="81"/>
        <v>759355</v>
      </c>
      <c r="J381" s="575">
        <f t="shared" si="81"/>
        <v>14987</v>
      </c>
      <c r="K381" s="576">
        <f t="shared" si="81"/>
        <v>0</v>
      </c>
      <c r="L381" s="577">
        <f t="shared" si="81"/>
        <v>774342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220</v>
      </c>
      <c r="F382" s="670">
        <v>220</v>
      </c>
      <c r="G382" s="670"/>
      <c r="H382" s="1450">
        <v>0</v>
      </c>
      <c r="I382" s="578">
        <v>220</v>
      </c>
      <c r="J382" s="579"/>
      <c r="K382" s="1450">
        <v>0</v>
      </c>
      <c r="L382" s="671">
        <f t="shared" si="77"/>
        <v>220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>
        <f t="shared" si="76"/>
        <v>693431</v>
      </c>
      <c r="F385" s="681">
        <v>693431</v>
      </c>
      <c r="G385" s="681"/>
      <c r="H385" s="1450">
        <v>0</v>
      </c>
      <c r="I385" s="588">
        <v>759135</v>
      </c>
      <c r="J385" s="589">
        <v>14987</v>
      </c>
      <c r="K385" s="1450">
        <v>0</v>
      </c>
      <c r="L385" s="671">
        <f t="shared" si="77"/>
        <v>774122</v>
      </c>
    </row>
    <row r="386" spans="1:26" s="404" customFormat="1" ht="18.75" customHeight="1">
      <c r="A386" s="7">
        <v>185</v>
      </c>
      <c r="B386" s="544">
        <v>6200</v>
      </c>
      <c r="C386" s="1795" t="s">
        <v>794</v>
      </c>
      <c r="D386" s="1796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5" t="s">
        <v>795</v>
      </c>
      <c r="D389" s="1796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5" t="s">
        <v>1464</v>
      </c>
      <c r="D392" s="1796"/>
      <c r="E392" s="545">
        <f aca="true" t="shared" si="83" ref="E392:L392">+E393+E394</f>
        <v>4924</v>
      </c>
      <c r="F392" s="545">
        <f t="shared" si="83"/>
        <v>4924</v>
      </c>
      <c r="G392" s="545">
        <f t="shared" si="83"/>
        <v>0</v>
      </c>
      <c r="H392" s="545">
        <f t="shared" si="83"/>
        <v>0</v>
      </c>
      <c r="I392" s="574">
        <f t="shared" si="83"/>
        <v>4924</v>
      </c>
      <c r="J392" s="575">
        <f t="shared" si="83"/>
        <v>0</v>
      </c>
      <c r="K392" s="576">
        <f t="shared" si="83"/>
        <v>0</v>
      </c>
      <c r="L392" s="577">
        <f t="shared" si="83"/>
        <v>4924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4924</v>
      </c>
      <c r="F393" s="670">
        <v>4924</v>
      </c>
      <c r="G393" s="670"/>
      <c r="H393" s="1450">
        <v>0</v>
      </c>
      <c r="I393" s="578">
        <v>4924</v>
      </c>
      <c r="J393" s="579"/>
      <c r="K393" s="1450">
        <v>0</v>
      </c>
      <c r="L393" s="671">
        <f t="shared" si="77"/>
        <v>4924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5" t="s">
        <v>1871</v>
      </c>
      <c r="D395" s="1796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5" t="s">
        <v>1872</v>
      </c>
      <c r="D396" s="1796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5" t="s">
        <v>851</v>
      </c>
      <c r="D399" s="1796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5" t="s">
        <v>799</v>
      </c>
      <c r="D402" s="1796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698575</v>
      </c>
      <c r="F409" s="548">
        <f t="shared" si="89"/>
        <v>698575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764279</v>
      </c>
      <c r="J409" s="596">
        <f t="shared" si="89"/>
        <v>14987</v>
      </c>
      <c r="K409" s="596">
        <f t="shared" si="89"/>
        <v>0</v>
      </c>
      <c r="L409" s="596">
        <f t="shared" si="89"/>
        <v>779266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5" t="s">
        <v>1332</v>
      </c>
      <c r="D412" s="1796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5" t="s">
        <v>856</v>
      </c>
      <c r="D413" s="1796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5" t="s">
        <v>800</v>
      </c>
      <c r="D414" s="1796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5" t="s">
        <v>801</v>
      </c>
      <c r="D415" s="1796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5" t="s">
        <v>466</v>
      </c>
      <c r="D416" s="1796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7" t="str">
        <f>$B$7</f>
        <v>ОТЧЕТНИ ДАННИ ПО ЕБК ЗА ИЗПЪЛНЕНИЕТО НА БЮДЖЕТА</v>
      </c>
      <c r="C423" s="1798"/>
      <c r="D423" s="1798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01.01.2021</v>
      </c>
      <c r="F425" s="1381" t="str">
        <f>$F$9</f>
        <v>31.12.2021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2" t="e">
        <f>$B$12</f>
        <v>#N/A</v>
      </c>
      <c r="C428" s="1793"/>
      <c r="D428" s="1794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1928</v>
      </c>
      <c r="F433" s="1170" t="s">
        <v>1911</v>
      </c>
      <c r="G433" s="1171" t="s">
        <v>1912</v>
      </c>
      <c r="H433" s="1172" t="s">
        <v>1913</v>
      </c>
      <c r="I433" s="1170" t="s">
        <v>1911</v>
      </c>
      <c r="J433" s="1171" t="s">
        <v>1912</v>
      </c>
      <c r="K433" s="1172" t="s">
        <v>1913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1915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1917</v>
      </c>
      <c r="L434" s="1416" t="s">
        <v>1918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-114156</v>
      </c>
      <c r="F435" s="1419">
        <f t="shared" si="92"/>
        <v>-114156</v>
      </c>
      <c r="G435" s="1419">
        <f t="shared" si="92"/>
        <v>0</v>
      </c>
      <c r="H435" s="1419">
        <f t="shared" si="92"/>
        <v>0</v>
      </c>
      <c r="I435" s="1420">
        <f t="shared" si="92"/>
        <v>9937</v>
      </c>
      <c r="J435" s="1421">
        <f t="shared" si="92"/>
        <v>0</v>
      </c>
      <c r="K435" s="1421">
        <f t="shared" si="92"/>
        <v>0</v>
      </c>
      <c r="L435" s="1422">
        <f t="shared" si="92"/>
        <v>9937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114156</v>
      </c>
      <c r="F436" s="1424">
        <f t="shared" si="93"/>
        <v>114156</v>
      </c>
      <c r="G436" s="1424">
        <f t="shared" si="93"/>
        <v>0</v>
      </c>
      <c r="H436" s="1424">
        <f t="shared" si="93"/>
        <v>0</v>
      </c>
      <c r="I436" s="1425">
        <f t="shared" si="93"/>
        <v>-9937</v>
      </c>
      <c r="J436" s="1426">
        <f t="shared" si="93"/>
        <v>0</v>
      </c>
      <c r="K436" s="1426">
        <f t="shared" si="93"/>
        <v>0</v>
      </c>
      <c r="L436" s="1427">
        <f t="shared" si="93"/>
        <v>-9937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01.01.2021</v>
      </c>
      <c r="F441" s="1381" t="str">
        <f>$F$9</f>
        <v>31.12.2021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2" t="e">
        <f>$B$12</f>
        <v>#N/A</v>
      </c>
      <c r="C444" s="1793"/>
      <c r="D444" s="1794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42" t="s">
        <v>1914</v>
      </c>
      <c r="F448" s="1743"/>
      <c r="G448" s="1743"/>
      <c r="H448" s="1744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1934</v>
      </c>
      <c r="F449" s="1542" t="s">
        <v>1905</v>
      </c>
      <c r="G449" s="1542" t="s">
        <v>1919</v>
      </c>
      <c r="H449" s="1542" t="s">
        <v>1906</v>
      </c>
      <c r="I449" s="1542" t="s">
        <v>1907</v>
      </c>
      <c r="J449" s="1542" t="s">
        <v>1908</v>
      </c>
      <c r="K449" s="1542" t="s">
        <v>1909</v>
      </c>
      <c r="L449" s="1543" t="s">
        <v>1935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1917</v>
      </c>
      <c r="L450" s="568" t="s">
        <v>1916</v>
      </c>
    </row>
    <row r="451" spans="1:26" s="404" customFormat="1" ht="18.75" customHeight="1">
      <c r="A451" s="7">
        <v>5</v>
      </c>
      <c r="B451" s="573">
        <v>7000</v>
      </c>
      <c r="C451" s="1788" t="s">
        <v>1334</v>
      </c>
      <c r="D451" s="1789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7" t="s">
        <v>1337</v>
      </c>
      <c r="D455" s="1787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7" t="s">
        <v>1340</v>
      </c>
      <c r="D458" s="1787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8" t="s">
        <v>1343</v>
      </c>
      <c r="D461" s="1789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0" t="s">
        <v>1350</v>
      </c>
      <c r="D468" s="1791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3" t="s">
        <v>1470</v>
      </c>
      <c r="D471" s="1773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83" t="s">
        <v>1477</v>
      </c>
      <c r="D487" s="1784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83" t="s">
        <v>1657</v>
      </c>
      <c r="D492" s="1784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8" t="s">
        <v>1486</v>
      </c>
      <c r="D493" s="1768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73" t="s">
        <v>1666</v>
      </c>
      <c r="D502" s="1773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73" t="s">
        <v>1670</v>
      </c>
      <c r="D506" s="1773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73" t="s">
        <v>1476</v>
      </c>
      <c r="D511" s="1774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83" t="s">
        <v>1475</v>
      </c>
      <c r="D514" s="178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-9937</v>
      </c>
      <c r="J514" s="737">
        <f t="shared" si="109"/>
        <v>0</v>
      </c>
      <c r="K514" s="737">
        <f t="shared" si="109"/>
        <v>0</v>
      </c>
      <c r="L514" s="712">
        <f t="shared" si="109"/>
        <v>-9937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-9937</v>
      </c>
      <c r="J517" s="582"/>
      <c r="K517" s="1448">
        <v>0</v>
      </c>
      <c r="L517" s="583">
        <f t="shared" si="105"/>
        <v>-9937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85" t="s">
        <v>49</v>
      </c>
      <c r="D521" s="1786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73" t="s">
        <v>1678</v>
      </c>
      <c r="D525" s="1773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8" t="s">
        <v>1471</v>
      </c>
      <c r="D526" s="1778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79" t="s">
        <v>1472</v>
      </c>
      <c r="D531" s="178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3" t="s">
        <v>1473</v>
      </c>
      <c r="D534" s="1773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79" t="s">
        <v>1483</v>
      </c>
      <c r="D556" s="1779"/>
      <c r="E556" s="685">
        <f aca="true" t="shared" si="115" ref="E556:L556">SUM(E557:E575)</f>
        <v>114156</v>
      </c>
      <c r="F556" s="686">
        <f t="shared" si="115"/>
        <v>114156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>
        <f>SUM(F557:H557)</f>
        <v>114156</v>
      </c>
      <c r="F557" s="670">
        <v>114156</v>
      </c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79" t="s">
        <v>1474</v>
      </c>
      <c r="D576" s="178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79" t="s">
        <v>1372</v>
      </c>
      <c r="D581" s="178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114156</v>
      </c>
      <c r="F587" s="1444">
        <f>SUM(F451,G455,F458,F461,F471,F487,F492,F493,F502,F506,F511,F468,F514,F521,F525,F526,F531,F534,F556,F576,F581)</f>
        <v>114156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-9937</v>
      </c>
      <c r="J587" s="1446">
        <f t="shared" si="120"/>
        <v>0</v>
      </c>
      <c r="K587" s="1446">
        <f t="shared" si="120"/>
        <v>0</v>
      </c>
      <c r="L587" s="1447">
        <f t="shared" si="120"/>
        <v>-9937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5" t="s">
        <v>1941</v>
      </c>
      <c r="J590" s="1776"/>
      <c r="K590" s="1776"/>
      <c r="L590" s="1777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2" t="s">
        <v>476</v>
      </c>
      <c r="J591" s="1772"/>
      <c r="K591" s="1772"/>
      <c r="L591" s="177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1941</v>
      </c>
      <c r="E593" s="1119"/>
      <c r="F593" s="1112"/>
      <c r="G593" s="1112"/>
      <c r="H593" s="437" t="s">
        <v>470</v>
      </c>
      <c r="I593" s="1769" t="s">
        <v>1943</v>
      </c>
      <c r="J593" s="1770"/>
      <c r="K593" s="1770"/>
      <c r="L593" s="1771"/>
    </row>
    <row r="594" spans="1:12" ht="21.75" customHeight="1">
      <c r="A594" s="8"/>
      <c r="B594" s="1781" t="s">
        <v>469</v>
      </c>
      <c r="C594" s="1782"/>
      <c r="D594" s="1121" t="s">
        <v>443</v>
      </c>
      <c r="E594" s="1117"/>
      <c r="F594" s="1117"/>
      <c r="G594" s="1117"/>
      <c r="H594" s="1118"/>
      <c r="I594" s="1772" t="s">
        <v>476</v>
      </c>
      <c r="J594" s="1772"/>
      <c r="K594" s="1772"/>
      <c r="L594" s="1772"/>
    </row>
    <row r="595" spans="1:12" ht="18.75" customHeight="1">
      <c r="A595" s="13"/>
      <c r="B595" s="1811">
        <v>31122021</v>
      </c>
      <c r="C595" s="1812"/>
      <c r="D595" s="1122" t="s">
        <v>471</v>
      </c>
      <c r="E595" s="1105" t="s">
        <v>1942</v>
      </c>
      <c r="F595" s="1105"/>
      <c r="G595" s="1105"/>
      <c r="H595" s="1111"/>
      <c r="I595" s="1120" t="s">
        <v>472</v>
      </c>
      <c r="J595" s="1801" t="s">
        <v>1944</v>
      </c>
      <c r="K595" s="1802"/>
      <c r="L595" s="180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01.01.2021</v>
      </c>
      <c r="F604" s="1144" t="str">
        <f>$F$9</f>
        <v>31.12.2021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54" t="e">
        <f>$B$12</f>
        <v>#N/A</v>
      </c>
      <c r="C607" s="1755"/>
      <c r="D607" s="175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742" t="s">
        <v>1914</v>
      </c>
      <c r="F611" s="1743"/>
      <c r="G611" s="1743"/>
      <c r="H611" s="1744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1934</v>
      </c>
      <c r="F612" s="1542" t="s">
        <v>1905</v>
      </c>
      <c r="G612" s="1542" t="s">
        <v>1919</v>
      </c>
      <c r="H612" s="1542" t="s">
        <v>1906</v>
      </c>
      <c r="I612" s="1542" t="s">
        <v>1907</v>
      </c>
      <c r="J612" s="1542" t="s">
        <v>1908</v>
      </c>
      <c r="K612" s="1542" t="s">
        <v>1909</v>
      </c>
      <c r="L612" s="1543" t="s">
        <v>1935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1917</v>
      </c>
      <c r="L613" s="762" t="s">
        <v>1916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61"/>
      <c r="E618" s="508">
        <f aca="true" t="shared" si="122" ref="E618:L618">SUM(E619:E620)</f>
        <v>516122</v>
      </c>
      <c r="F618" s="508">
        <f t="shared" si="122"/>
        <v>516122</v>
      </c>
      <c r="G618" s="508">
        <f t="shared" si="122"/>
        <v>0</v>
      </c>
      <c r="H618" s="508">
        <f t="shared" si="122"/>
        <v>0</v>
      </c>
      <c r="I618" s="607">
        <f t="shared" si="122"/>
        <v>492739</v>
      </c>
      <c r="J618" s="608">
        <f t="shared" si="122"/>
        <v>0</v>
      </c>
      <c r="K618" s="608">
        <f t="shared" si="122"/>
        <v>0</v>
      </c>
      <c r="L618" s="609">
        <f t="shared" si="122"/>
        <v>492739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516122</v>
      </c>
      <c r="F619" s="1519">
        <v>516122</v>
      </c>
      <c r="G619" s="1519"/>
      <c r="H619" s="655"/>
      <c r="I619" s="578">
        <v>492739</v>
      </c>
      <c r="J619" s="579"/>
      <c r="K619" s="579"/>
      <c r="L619" s="580">
        <f>SUM(I619:K619)</f>
        <v>492739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64" t="s">
        <v>1027</v>
      </c>
      <c r="D621" s="1764"/>
      <c r="E621" s="1480">
        <f aca="true" t="shared" si="123" ref="E621:L621">SUM(E622:E626)</f>
        <v>18070</v>
      </c>
      <c r="F621" s="1480">
        <f t="shared" si="123"/>
        <v>18070</v>
      </c>
      <c r="G621" s="1480">
        <f t="shared" si="123"/>
        <v>0</v>
      </c>
      <c r="H621" s="1480">
        <f t="shared" si="123"/>
        <v>0</v>
      </c>
      <c r="I621" s="607">
        <f t="shared" si="123"/>
        <v>16630</v>
      </c>
      <c r="J621" s="608">
        <f t="shared" si="123"/>
        <v>0</v>
      </c>
      <c r="K621" s="608">
        <f t="shared" si="123"/>
        <v>0</v>
      </c>
      <c r="L621" s="609">
        <f t="shared" si="123"/>
        <v>16630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18070</v>
      </c>
      <c r="F624" s="1521">
        <v>18070</v>
      </c>
      <c r="G624" s="1521"/>
      <c r="H624" s="657"/>
      <c r="I624" s="581">
        <v>16630</v>
      </c>
      <c r="J624" s="582"/>
      <c r="K624" s="582"/>
      <c r="L624" s="580">
        <f t="shared" si="124"/>
        <v>16630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67" t="s">
        <v>726</v>
      </c>
      <c r="D627" s="1767"/>
      <c r="E627" s="1480">
        <f aca="true" t="shared" si="126" ref="E627:L627">SUM(E628:E632)</f>
        <v>122000</v>
      </c>
      <c r="F627" s="1480">
        <f>SUM(F628:F632)</f>
        <v>122000</v>
      </c>
      <c r="G627" s="1480">
        <f>SUM(G628:G632)</f>
        <v>0</v>
      </c>
      <c r="H627" s="1480">
        <f>SUM(H628:H632)</f>
        <v>0</v>
      </c>
      <c r="I627" s="607">
        <f t="shared" si="126"/>
        <v>109631</v>
      </c>
      <c r="J627" s="608">
        <f t="shared" si="126"/>
        <v>0</v>
      </c>
      <c r="K627" s="608">
        <f t="shared" si="126"/>
        <v>0</v>
      </c>
      <c r="L627" s="609">
        <f t="shared" si="126"/>
        <v>109631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70000</v>
      </c>
      <c r="F628" s="1519">
        <v>70000</v>
      </c>
      <c r="G628" s="1519"/>
      <c r="H628" s="655"/>
      <c r="I628" s="588">
        <v>60666</v>
      </c>
      <c r="J628" s="589"/>
      <c r="K628" s="589"/>
      <c r="L628" s="580">
        <f t="shared" si="124"/>
        <v>60666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16500</v>
      </c>
      <c r="F629" s="1521">
        <v>16500</v>
      </c>
      <c r="G629" s="1521"/>
      <c r="H629" s="657"/>
      <c r="I629" s="588">
        <v>15906</v>
      </c>
      <c r="J629" s="589"/>
      <c r="K629" s="589"/>
      <c r="L629" s="580">
        <f t="shared" si="124"/>
        <v>15906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25000</v>
      </c>
      <c r="F630" s="1521">
        <v>25000</v>
      </c>
      <c r="G630" s="1521"/>
      <c r="H630" s="657"/>
      <c r="I630" s="588">
        <v>24312</v>
      </c>
      <c r="J630" s="589"/>
      <c r="K630" s="589"/>
      <c r="L630" s="580">
        <f t="shared" si="124"/>
        <v>24312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10500</v>
      </c>
      <c r="F631" s="1521">
        <v>10500</v>
      </c>
      <c r="G631" s="1521"/>
      <c r="H631" s="657"/>
      <c r="I631" s="588">
        <v>8747</v>
      </c>
      <c r="J631" s="589"/>
      <c r="K631" s="589"/>
      <c r="L631" s="580">
        <f t="shared" si="124"/>
        <v>8747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62" t="s">
        <v>869</v>
      </c>
      <c r="D633" s="176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64" t="s">
        <v>733</v>
      </c>
      <c r="D634" s="1764"/>
      <c r="E634" s="1465">
        <f aca="true" t="shared" si="127" ref="E634:L634">SUM(E635:E651)</f>
        <v>72063</v>
      </c>
      <c r="F634" s="1465">
        <f t="shared" si="127"/>
        <v>72063</v>
      </c>
      <c r="G634" s="1465">
        <f t="shared" si="127"/>
        <v>0</v>
      </c>
      <c r="H634" s="1465">
        <f t="shared" si="127"/>
        <v>0</v>
      </c>
      <c r="I634" s="1465">
        <f t="shared" si="127"/>
        <v>70685</v>
      </c>
      <c r="J634" s="1465">
        <f t="shared" si="127"/>
        <v>7900</v>
      </c>
      <c r="K634" s="1465">
        <f t="shared" si="127"/>
        <v>0</v>
      </c>
      <c r="L634" s="1465">
        <f t="shared" si="127"/>
        <v>78585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2160</v>
      </c>
      <c r="F637" s="1521">
        <v>2160</v>
      </c>
      <c r="G637" s="1521"/>
      <c r="H637" s="657"/>
      <c r="I637" s="581">
        <v>2160</v>
      </c>
      <c r="J637" s="582"/>
      <c r="K637" s="582"/>
      <c r="L637" s="580">
        <f t="shared" si="129"/>
        <v>2160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17939</v>
      </c>
      <c r="F639" s="1521">
        <v>17939</v>
      </c>
      <c r="G639" s="1521"/>
      <c r="H639" s="657"/>
      <c r="I639" s="581">
        <v>17908</v>
      </c>
      <c r="J639" s="582"/>
      <c r="K639" s="582"/>
      <c r="L639" s="580">
        <f t="shared" si="129"/>
        <v>17908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31564</v>
      </c>
      <c r="F640" s="1523">
        <v>31564</v>
      </c>
      <c r="G640" s="1523"/>
      <c r="H640" s="658"/>
      <c r="I640" s="641">
        <v>31479</v>
      </c>
      <c r="J640" s="642"/>
      <c r="K640" s="642"/>
      <c r="L640" s="580">
        <f t="shared" si="129"/>
        <v>31479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17500</v>
      </c>
      <c r="F641" s="1524">
        <v>17500</v>
      </c>
      <c r="G641" s="1524"/>
      <c r="H641" s="660"/>
      <c r="I641" s="586">
        <v>16985</v>
      </c>
      <c r="J641" s="587"/>
      <c r="K641" s="587"/>
      <c r="L641" s="580">
        <f t="shared" si="129"/>
        <v>16985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>
        <v>0</v>
      </c>
      <c r="G642" s="1525"/>
      <c r="H642" s="662"/>
      <c r="I642" s="584">
        <v>0</v>
      </c>
      <c r="J642" s="585">
        <v>7900</v>
      </c>
      <c r="K642" s="585"/>
      <c r="L642" s="580">
        <f t="shared" si="129"/>
        <v>7900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1400</v>
      </c>
      <c r="F643" s="1524">
        <v>1400</v>
      </c>
      <c r="G643" s="1524"/>
      <c r="H643" s="660"/>
      <c r="I643" s="586">
        <v>699</v>
      </c>
      <c r="J643" s="587"/>
      <c r="K643" s="587"/>
      <c r="L643" s="580">
        <f t="shared" si="129"/>
        <v>699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1500</v>
      </c>
      <c r="F646" s="1524">
        <v>1500</v>
      </c>
      <c r="G646" s="1524"/>
      <c r="H646" s="660"/>
      <c r="I646" s="586">
        <v>1454</v>
      </c>
      <c r="J646" s="587"/>
      <c r="K646" s="587"/>
      <c r="L646" s="580">
        <f t="shared" si="129"/>
        <v>1454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58" t="s">
        <v>752</v>
      </c>
      <c r="D652" s="1758"/>
      <c r="E652" s="1465">
        <f aca="true" t="shared" si="131" ref="E652:L652">SUM(E653:E655)</f>
        <v>2610</v>
      </c>
      <c r="F652" s="1465">
        <f t="shared" si="131"/>
        <v>2610</v>
      </c>
      <c r="G652" s="1465">
        <f t="shared" si="131"/>
        <v>0</v>
      </c>
      <c r="H652" s="1465">
        <f t="shared" si="131"/>
        <v>0</v>
      </c>
      <c r="I652" s="1465">
        <f t="shared" si="131"/>
        <v>2526</v>
      </c>
      <c r="J652" s="1465">
        <f t="shared" si="131"/>
        <v>0</v>
      </c>
      <c r="K652" s="1465">
        <f t="shared" si="131"/>
        <v>0</v>
      </c>
      <c r="L652" s="1465">
        <f t="shared" si="131"/>
        <v>2526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460</v>
      </c>
      <c r="F653" s="1519">
        <v>460</v>
      </c>
      <c r="G653" s="1519"/>
      <c r="H653" s="655"/>
      <c r="I653" s="578">
        <v>403</v>
      </c>
      <c r="J653" s="579"/>
      <c r="K653" s="579"/>
      <c r="L653" s="580">
        <f t="shared" si="130"/>
        <v>403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2150</v>
      </c>
      <c r="F654" s="1521">
        <v>2150</v>
      </c>
      <c r="G654" s="1521"/>
      <c r="H654" s="657"/>
      <c r="I654" s="581">
        <v>2123</v>
      </c>
      <c r="J654" s="582"/>
      <c r="K654" s="582"/>
      <c r="L654" s="580">
        <f t="shared" si="130"/>
        <v>2123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58" t="s">
        <v>0</v>
      </c>
      <c r="D656" s="1758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58" t="s">
        <v>752</v>
      </c>
      <c r="D662" s="1758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58" t="s">
        <v>754</v>
      </c>
      <c r="D665" s="1765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60" t="s">
        <v>755</v>
      </c>
      <c r="D666" s="1761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60" t="s">
        <v>756</v>
      </c>
      <c r="D667" s="1761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60" t="s">
        <v>757</v>
      </c>
      <c r="D668" s="1761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8" t="s">
        <v>758</v>
      </c>
      <c r="D669" s="1758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1932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58" t="s">
        <v>770</v>
      </c>
      <c r="D683" s="175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8" t="s">
        <v>771</v>
      </c>
      <c r="D684" s="1758"/>
      <c r="E684" s="1465">
        <f>SUM(F684:H684)</f>
        <v>49195</v>
      </c>
      <c r="F684" s="1522">
        <v>49195</v>
      </c>
      <c r="G684" s="1522"/>
      <c r="H684" s="510"/>
      <c r="I684" s="1300">
        <v>29332</v>
      </c>
      <c r="J684" s="1301"/>
      <c r="K684" s="1301"/>
      <c r="L684" s="1302">
        <f>SUM(I684:K684)</f>
        <v>29332</v>
      </c>
    </row>
    <row r="685" spans="1:12" ht="15.75">
      <c r="A685" s="7">
        <v>450</v>
      </c>
      <c r="B685" s="1187">
        <v>4100</v>
      </c>
      <c r="C685" s="1758" t="s">
        <v>772</v>
      </c>
      <c r="D685" s="175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8" t="s">
        <v>773</v>
      </c>
      <c r="D686" s="1758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58" t="s">
        <v>780</v>
      </c>
      <c r="D693" s="1758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58" t="s">
        <v>784</v>
      </c>
      <c r="D697" s="175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8" t="s">
        <v>847</v>
      </c>
      <c r="D698" s="175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60" t="s">
        <v>785</v>
      </c>
      <c r="D699" s="1761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8" t="s">
        <v>389</v>
      </c>
      <c r="D700" s="1758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9" t="s">
        <v>786</v>
      </c>
      <c r="D703" s="1759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9" t="s">
        <v>787</v>
      </c>
      <c r="D704" s="1759"/>
      <c r="E704" s="1465">
        <f aca="true" t="shared" si="143" ref="E704:L704">SUM(E705:E711)</f>
        <v>32056</v>
      </c>
      <c r="F704" s="1465">
        <f t="shared" si="143"/>
        <v>32056</v>
      </c>
      <c r="G704" s="1465">
        <f t="shared" si="143"/>
        <v>0</v>
      </c>
      <c r="H704" s="1465">
        <f t="shared" si="143"/>
        <v>0</v>
      </c>
      <c r="I704" s="607">
        <f t="shared" si="143"/>
        <v>18969</v>
      </c>
      <c r="J704" s="608">
        <f t="shared" si="143"/>
        <v>7087</v>
      </c>
      <c r="K704" s="608">
        <f t="shared" si="143"/>
        <v>0</v>
      </c>
      <c r="L704" s="609">
        <f t="shared" si="143"/>
        <v>26056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7056</v>
      </c>
      <c r="F705" s="1519">
        <v>7056</v>
      </c>
      <c r="G705" s="1519"/>
      <c r="H705" s="655"/>
      <c r="I705" s="578">
        <v>7056</v>
      </c>
      <c r="J705" s="579"/>
      <c r="K705" s="579"/>
      <c r="L705" s="580">
        <f aca="true" t="shared" si="145" ref="L705:L714">SUM(I705:K705)</f>
        <v>7056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25000</v>
      </c>
      <c r="F708" s="1521">
        <v>25000</v>
      </c>
      <c r="G708" s="1521"/>
      <c r="H708" s="657"/>
      <c r="I708" s="581">
        <v>11913</v>
      </c>
      <c r="J708" s="582">
        <v>7087</v>
      </c>
      <c r="K708" s="582"/>
      <c r="L708" s="580">
        <f t="shared" si="145"/>
        <v>19000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59" t="s">
        <v>1773</v>
      </c>
      <c r="D712" s="1759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59" t="s">
        <v>803</v>
      </c>
      <c r="D715" s="1759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8" t="s">
        <v>804</v>
      </c>
      <c r="D716" s="1758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812116</v>
      </c>
      <c r="F729" s="524">
        <f>SUM(F618,F621,F627,F633,F634,F652,F656,F662,F665,F666,F667,F668,F669,F676,F683,F684,F685,F686,F693,F697,F698,F699,F700,F703,F704,F712,F715,F716,F721)+F725</f>
        <v>812116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740512</v>
      </c>
      <c r="J729" s="755">
        <f t="shared" si="151"/>
        <v>14987</v>
      </c>
      <c r="K729" s="755">
        <f t="shared" si="151"/>
        <v>0</v>
      </c>
      <c r="L729" s="756">
        <f t="shared" si="151"/>
        <v>755499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01.01.2021</v>
      </c>
      <c r="F735" s="1144" t="str">
        <f>$F$9</f>
        <v>31.12.2021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54" t="e">
        <f>$B$12</f>
        <v>#N/A</v>
      </c>
      <c r="C738" s="1755"/>
      <c r="D738" s="175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57" t="s">
        <v>1866</v>
      </c>
      <c r="C766" s="1757"/>
      <c r="D766" s="1757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01.01.2021</v>
      </c>
      <c r="F771" s="1144" t="str">
        <f>$F$9</f>
        <v>31.12.2021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54" t="e">
        <f>$B$12</f>
        <v>#N/A</v>
      </c>
      <c r="C774" s="1755"/>
      <c r="D774" s="175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866</v>
      </c>
      <c r="E778" s="1742" t="s">
        <v>1914</v>
      </c>
      <c r="F778" s="1743"/>
      <c r="G778" s="1743"/>
      <c r="H778" s="1744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1934</v>
      </c>
      <c r="F779" s="1542" t="s">
        <v>1905</v>
      </c>
      <c r="G779" s="1542" t="s">
        <v>1919</v>
      </c>
      <c r="H779" s="1542" t="s">
        <v>1906</v>
      </c>
      <c r="I779" s="1542" t="s">
        <v>1907</v>
      </c>
      <c r="J779" s="1542" t="s">
        <v>1908</v>
      </c>
      <c r="K779" s="1542" t="s">
        <v>1909</v>
      </c>
      <c r="L779" s="1543" t="s">
        <v>1935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1917</v>
      </c>
      <c r="L780" s="762" t="s">
        <v>1916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61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64" t="s">
        <v>1027</v>
      </c>
      <c r="D788" s="1764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11116</v>
      </c>
      <c r="J788" s="608">
        <f t="shared" si="154"/>
        <v>0</v>
      </c>
      <c r="K788" s="608">
        <f t="shared" si="154"/>
        <v>0</v>
      </c>
      <c r="L788" s="609">
        <f t="shared" si="154"/>
        <v>11116</v>
      </c>
      <c r="M788" s="1479">
        <f t="shared" si="153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>
        <v>11116</v>
      </c>
      <c r="J789" s="579"/>
      <c r="K789" s="579"/>
      <c r="L789" s="580">
        <f>SUM(I789:K789)</f>
        <v>11116</v>
      </c>
      <c r="M789" s="1479">
        <f t="shared" si="153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67" t="s">
        <v>726</v>
      </c>
      <c r="D794" s="176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>
        <f t="shared" si="156"/>
        <v>2099</v>
      </c>
      <c r="J794" s="608">
        <f t="shared" si="156"/>
        <v>0</v>
      </c>
      <c r="K794" s="608">
        <f t="shared" si="156"/>
        <v>0</v>
      </c>
      <c r="L794" s="609">
        <f t="shared" si="156"/>
        <v>2099</v>
      </c>
      <c r="M794" s="1479">
        <f t="shared" si="153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>
        <v>1254</v>
      </c>
      <c r="J795" s="588"/>
      <c r="K795" s="588"/>
      <c r="L795" s="580">
        <f aca="true" t="shared" si="157" ref="L795:L800">SUM(I795:K795)</f>
        <v>1254</v>
      </c>
      <c r="M795" s="1479">
        <f t="shared" si="153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>
        <v>534</v>
      </c>
      <c r="J797" s="588"/>
      <c r="K797" s="588"/>
      <c r="L797" s="580">
        <f t="shared" si="157"/>
        <v>534</v>
      </c>
      <c r="M797" s="1479">
        <f t="shared" si="153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>
        <v>311</v>
      </c>
      <c r="J798" s="588"/>
      <c r="K798" s="588"/>
      <c r="L798" s="580">
        <f t="shared" si="157"/>
        <v>311</v>
      </c>
      <c r="M798" s="1479">
        <f t="shared" si="153"/>
        <v>0</v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62" t="s">
        <v>869</v>
      </c>
      <c r="D800" s="176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64" t="s">
        <v>733</v>
      </c>
      <c r="D801" s="1764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58" t="s">
        <v>752</v>
      </c>
      <c r="D819" s="1758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58" t="s">
        <v>0</v>
      </c>
      <c r="D823" s="1758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58" t="s">
        <v>752</v>
      </c>
      <c r="D829" s="1758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58" t="s">
        <v>754</v>
      </c>
      <c r="D832" s="1765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60" t="s">
        <v>755</v>
      </c>
      <c r="D833" s="1761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60" t="s">
        <v>756</v>
      </c>
      <c r="D834" s="1761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60" t="s">
        <v>757</v>
      </c>
      <c r="D835" s="1761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58" t="s">
        <v>758</v>
      </c>
      <c r="D836" s="1758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1932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8" t="s">
        <v>770</v>
      </c>
      <c r="D850" s="175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58" t="s">
        <v>771</v>
      </c>
      <c r="D851" s="175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58" t="s">
        <v>772</v>
      </c>
      <c r="D852" s="175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58" t="s">
        <v>773</v>
      </c>
      <c r="D853" s="1758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58" t="s">
        <v>780</v>
      </c>
      <c r="D860" s="1758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58" t="s">
        <v>784</v>
      </c>
      <c r="D864" s="175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58" t="s">
        <v>847</v>
      </c>
      <c r="D865" s="175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60" t="s">
        <v>785</v>
      </c>
      <c r="D866" s="1761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58" t="s">
        <v>389</v>
      </c>
      <c r="D867" s="1758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59" t="s">
        <v>786</v>
      </c>
      <c r="D870" s="1759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59" t="s">
        <v>787</v>
      </c>
      <c r="D871" s="1759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59" t="s">
        <v>1773</v>
      </c>
      <c r="D879" s="1759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9" t="s">
        <v>803</v>
      </c>
      <c r="D882" s="1759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58" t="s">
        <v>804</v>
      </c>
      <c r="D883" s="1758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13215</v>
      </c>
      <c r="J896" s="755">
        <f t="shared" si="184"/>
        <v>0</v>
      </c>
      <c r="K896" s="755">
        <f t="shared" si="184"/>
        <v>0</v>
      </c>
      <c r="L896" s="756">
        <f t="shared" si="184"/>
        <v>13215</v>
      </c>
      <c r="M896" s="1479">
        <f t="shared" si="179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.7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  <v>0</v>
      </c>
      <c r="N901" s="537"/>
    </row>
    <row r="902" spans="1:14" ht="18.75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01.01.2021</v>
      </c>
      <c r="F902" s="1144" t="str">
        <f>$F$9</f>
        <v>31.12.2021</v>
      </c>
      <c r="G902" s="766"/>
      <c r="H902" s="766"/>
      <c r="I902" s="766"/>
      <c r="J902" s="766"/>
      <c r="M902" s="3">
        <f>M896</f>
        <v>0</v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9.5" hidden="1">
      <c r="A905" s="8"/>
      <c r="B905" s="1754" t="e">
        <f>$B$12</f>
        <v>#N/A</v>
      </c>
      <c r="C905" s="1755"/>
      <c r="D905" s="175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.75" hidden="1">
      <c r="B933" s="1757" t="s">
        <v>1866</v>
      </c>
      <c r="C933" s="1757"/>
      <c r="D933" s="175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49" t="str">
        <f>$B$7</f>
        <v>ОТЧЕТНИ ДАННИ ПО ЕБК ЗА ИЗПЪЛНЕНИЕТО НА БЮДЖЕТА</v>
      </c>
      <c r="C938" s="1750"/>
      <c r="D938" s="1750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1377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51" t="str">
        <f>$B$9</f>
        <v>ПГТ Н.Й.Вапцаров</v>
      </c>
      <c r="C940" s="1752"/>
      <c r="D940" s="1753"/>
      <c r="E940" s="1059" t="str">
        <f>$E$9</f>
        <v>01.01.2021</v>
      </c>
      <c r="F940" s="1144" t="str">
        <f>$F$9</f>
        <v>31.12.2021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54" t="e">
        <f>$B$12</f>
        <v>#N/A</v>
      </c>
      <c r="C943" s="1755"/>
      <c r="D943" s="1756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866</v>
      </c>
      <c r="E947" s="1816" t="s">
        <v>1930</v>
      </c>
      <c r="F947" s="1817"/>
      <c r="G947" s="1817"/>
      <c r="H947" s="1818"/>
      <c r="I947" s="1819" t="s">
        <v>1931</v>
      </c>
      <c r="J947" s="1820"/>
      <c r="K947" s="1820"/>
      <c r="L947" s="1671"/>
    </row>
    <row r="948" spans="2:12" ht="55.5" customHeight="1">
      <c r="B948" s="1166" t="s">
        <v>1431</v>
      </c>
      <c r="C948" s="1167" t="s">
        <v>571</v>
      </c>
      <c r="D948" s="1566" t="s">
        <v>867</v>
      </c>
      <c r="E948" s="1632" t="s">
        <v>1920</v>
      </c>
      <c r="F948" s="1573" t="s">
        <v>1921</v>
      </c>
      <c r="G948" s="1574" t="s">
        <v>1922</v>
      </c>
      <c r="H948" s="1575" t="s">
        <v>1923</v>
      </c>
      <c r="I948" s="1587" t="s">
        <v>1924</v>
      </c>
      <c r="J948" s="1588" t="s">
        <v>1925</v>
      </c>
      <c r="K948" s="1589" t="s">
        <v>1926</v>
      </c>
      <c r="L948" s="1565" t="s">
        <v>1927</v>
      </c>
    </row>
    <row r="949" spans="2:12" ht="69" customHeight="1">
      <c r="B949" s="1174"/>
      <c r="C949" s="1175"/>
      <c r="D949" s="1567" t="s">
        <v>1023</v>
      </c>
      <c r="E949" s="1591" t="s">
        <v>1883</v>
      </c>
      <c r="F949" s="1597" t="s">
        <v>1884</v>
      </c>
      <c r="G949" s="1551" t="s">
        <v>874</v>
      </c>
      <c r="H949" s="762" t="s">
        <v>875</v>
      </c>
      <c r="I949" s="760" t="s">
        <v>846</v>
      </c>
      <c r="J949" s="762" t="s">
        <v>334</v>
      </c>
      <c r="K949" s="761" t="s">
        <v>1917</v>
      </c>
      <c r="L949" s="762" t="s">
        <v>1916</v>
      </c>
    </row>
    <row r="950" spans="2:12" ht="16.5" thickBot="1">
      <c r="B950" s="1177"/>
      <c r="C950" s="1476">
        <v>0</v>
      </c>
      <c r="D950" s="1568" t="s">
        <v>1788</v>
      </c>
      <c r="E950" s="1592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7713</v>
      </c>
      <c r="D951" s="1569" t="s">
        <v>316</v>
      </c>
      <c r="E951" s="1592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7713</v>
      </c>
      <c r="D952" s="1570" t="s">
        <v>1695</v>
      </c>
      <c r="E952" s="1592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868</v>
      </c>
      <c r="E953" s="1592"/>
      <c r="F953" s="771"/>
      <c r="G953" s="1554"/>
      <c r="H953" s="1576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66" t="s">
        <v>1024</v>
      </c>
      <c r="D954" s="1761"/>
      <c r="E954" s="1593">
        <f aca="true" t="shared" si="186" ref="E954:L954">SUM(E955:E956)</f>
        <v>0</v>
      </c>
      <c r="F954" s="1598">
        <f t="shared" si="186"/>
        <v>0</v>
      </c>
      <c r="G954" s="1555">
        <f t="shared" si="186"/>
        <v>0</v>
      </c>
      <c r="H954" s="1577">
        <f t="shared" si="186"/>
        <v>0</v>
      </c>
      <c r="I954" s="607">
        <f t="shared" si="186"/>
        <v>0</v>
      </c>
      <c r="J954" s="608">
        <f t="shared" si="186"/>
        <v>0</v>
      </c>
      <c r="K954" s="608">
        <f t="shared" si="186"/>
        <v>0</v>
      </c>
      <c r="L954" s="609">
        <f t="shared" si="186"/>
        <v>0</v>
      </c>
    </row>
    <row r="955" spans="1:12" ht="15.75">
      <c r="A955" s="8">
        <v>10</v>
      </c>
      <c r="B955" s="1188"/>
      <c r="C955" s="1189">
        <v>101</v>
      </c>
      <c r="D955" s="1190" t="s">
        <v>1025</v>
      </c>
      <c r="E955" s="1594">
        <f>F955+G955+H955</f>
        <v>0</v>
      </c>
      <c r="F955" s="1572"/>
      <c r="G955" s="1556"/>
      <c r="H955" s="1578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1026</v>
      </c>
      <c r="E956" s="1594">
        <f>F956+G956+H956</f>
        <v>0</v>
      </c>
      <c r="F956" s="1599"/>
      <c r="G956" s="1557"/>
      <c r="H956" s="1579"/>
      <c r="I956" s="588"/>
      <c r="J956" s="589"/>
      <c r="K956" s="589"/>
      <c r="L956" s="580">
        <f aca="true" t="shared" si="187" ref="L956:L1019">I956+J956+K956</f>
        <v>0</v>
      </c>
    </row>
    <row r="957" spans="1:12" ht="15.75">
      <c r="A957" s="7">
        <v>35</v>
      </c>
      <c r="B957" s="1187">
        <v>200</v>
      </c>
      <c r="C957" s="1764" t="s">
        <v>1027</v>
      </c>
      <c r="D957" s="1764"/>
      <c r="E957" s="1595">
        <f aca="true" t="shared" si="188" ref="E957:L957">SUM(E958:E962)</f>
        <v>0</v>
      </c>
      <c r="F957" s="1598">
        <f t="shared" si="188"/>
        <v>0</v>
      </c>
      <c r="G957" s="1555">
        <f t="shared" si="188"/>
        <v>0</v>
      </c>
      <c r="H957" s="1577">
        <f t="shared" si="188"/>
        <v>0</v>
      </c>
      <c r="I957" s="607">
        <f t="shared" si="188"/>
        <v>0</v>
      </c>
      <c r="J957" s="608">
        <f t="shared" si="188"/>
        <v>0</v>
      </c>
      <c r="K957" s="608">
        <f t="shared" si="188"/>
        <v>0</v>
      </c>
      <c r="L957" s="609">
        <f t="shared" si="188"/>
        <v>0</v>
      </c>
    </row>
    <row r="958" spans="1:12" ht="15.75">
      <c r="A958" s="8">
        <v>40</v>
      </c>
      <c r="B958" s="1193"/>
      <c r="C958" s="1189">
        <v>201</v>
      </c>
      <c r="D958" s="1190" t="s">
        <v>1028</v>
      </c>
      <c r="E958" s="1594">
        <f aca="true" t="shared" si="189" ref="E958:E1021">F958+G958+H958</f>
        <v>0</v>
      </c>
      <c r="F958" s="1572"/>
      <c r="G958" s="1556"/>
      <c r="H958" s="1578"/>
      <c r="I958" s="578"/>
      <c r="J958" s="579"/>
      <c r="K958" s="579"/>
      <c r="L958" s="580">
        <f t="shared" si="187"/>
        <v>0</v>
      </c>
    </row>
    <row r="959" spans="1:12" ht="15.75">
      <c r="A959" s="8">
        <v>45</v>
      </c>
      <c r="B959" s="1194"/>
      <c r="C959" s="1195">
        <v>202</v>
      </c>
      <c r="D959" s="1196" t="s">
        <v>1029</v>
      </c>
      <c r="E959" s="1594">
        <f t="shared" si="189"/>
        <v>0</v>
      </c>
      <c r="F959" s="1600"/>
      <c r="G959" s="1558"/>
      <c r="H959" s="1580"/>
      <c r="I959" s="581"/>
      <c r="J959" s="582"/>
      <c r="K959" s="582"/>
      <c r="L959" s="580">
        <f t="shared" si="187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4">
        <f t="shared" si="189"/>
        <v>0</v>
      </c>
      <c r="F960" s="1600"/>
      <c r="G960" s="1558"/>
      <c r="H960" s="1580"/>
      <c r="I960" s="581"/>
      <c r="J960" s="582"/>
      <c r="K960" s="582"/>
      <c r="L960" s="580">
        <f t="shared" si="187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4">
        <f t="shared" si="189"/>
        <v>0</v>
      </c>
      <c r="F961" s="1600"/>
      <c r="G961" s="1558"/>
      <c r="H961" s="1580"/>
      <c r="I961" s="581"/>
      <c r="J961" s="582"/>
      <c r="K961" s="582"/>
      <c r="L961" s="580">
        <f t="shared" si="187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4">
        <f t="shared" si="189"/>
        <v>0</v>
      </c>
      <c r="F962" s="1599"/>
      <c r="G962" s="1557"/>
      <c r="H962" s="1579"/>
      <c r="I962" s="588"/>
      <c r="J962" s="589"/>
      <c r="K962" s="589"/>
      <c r="L962" s="580">
        <f t="shared" si="187"/>
        <v>0</v>
      </c>
    </row>
    <row r="963" spans="1:12" ht="15.75">
      <c r="A963" s="7">
        <v>65</v>
      </c>
      <c r="B963" s="1187">
        <v>500</v>
      </c>
      <c r="C963" s="1767" t="s">
        <v>726</v>
      </c>
      <c r="D963" s="1767"/>
      <c r="E963" s="1630">
        <f t="shared" si="189"/>
        <v>0</v>
      </c>
      <c r="F963" s="1598">
        <f aca="true" t="shared" si="190" ref="F963:L963">SUM(F964:F968)</f>
        <v>0</v>
      </c>
      <c r="G963" s="1555">
        <f t="shared" si="190"/>
        <v>0</v>
      </c>
      <c r="H963" s="1555">
        <f t="shared" si="190"/>
        <v>0</v>
      </c>
      <c r="I963" s="1555">
        <f t="shared" si="190"/>
        <v>0</v>
      </c>
      <c r="J963" s="608">
        <f t="shared" si="190"/>
        <v>0</v>
      </c>
      <c r="K963" s="608">
        <f t="shared" si="190"/>
        <v>0</v>
      </c>
      <c r="L963" s="609">
        <f t="shared" si="190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4">
        <f t="shared" si="189"/>
        <v>0</v>
      </c>
      <c r="F964" s="1572"/>
      <c r="G964" s="1572"/>
      <c r="H964" s="1572"/>
      <c r="I964" s="1572"/>
      <c r="J964" s="1572"/>
      <c r="K964" s="1572"/>
      <c r="L964" s="580">
        <f t="shared" si="187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4">
        <f t="shared" si="189"/>
        <v>0</v>
      </c>
      <c r="F965" s="1600"/>
      <c r="G965" s="1600"/>
      <c r="H965" s="1600"/>
      <c r="I965" s="1600"/>
      <c r="J965" s="1600"/>
      <c r="K965" s="1600"/>
      <c r="L965" s="580">
        <f t="shared" si="187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4">
        <f t="shared" si="189"/>
        <v>0</v>
      </c>
      <c r="F966" s="1600"/>
      <c r="G966" s="1600"/>
      <c r="H966" s="1600"/>
      <c r="I966" s="1600"/>
      <c r="J966" s="1600"/>
      <c r="K966" s="1600"/>
      <c r="L966" s="580">
        <f t="shared" si="187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4">
        <f t="shared" si="189"/>
        <v>0</v>
      </c>
      <c r="F967" s="1600"/>
      <c r="G967" s="1600"/>
      <c r="H967" s="1600"/>
      <c r="I967" s="1600"/>
      <c r="J967" s="1600"/>
      <c r="K967" s="1600"/>
      <c r="L967" s="580">
        <f t="shared" si="187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4">
        <f t="shared" si="189"/>
        <v>0</v>
      </c>
      <c r="F968" s="1599"/>
      <c r="G968" s="1557"/>
      <c r="H968" s="1579"/>
      <c r="I968" s="588"/>
      <c r="J968" s="589"/>
      <c r="K968" s="589"/>
      <c r="L968" s="580">
        <f t="shared" si="187"/>
        <v>0</v>
      </c>
    </row>
    <row r="969" spans="1:12" ht="15.75">
      <c r="A969" s="7">
        <v>115</v>
      </c>
      <c r="B969" s="1187">
        <v>800</v>
      </c>
      <c r="C969" s="1762" t="s">
        <v>869</v>
      </c>
      <c r="D969" s="1763"/>
      <c r="E969" s="1596">
        <f>F969+G969+H969</f>
        <v>0</v>
      </c>
      <c r="F969" s="1601"/>
      <c r="G969" s="1559"/>
      <c r="H969" s="1581"/>
      <c r="I969" s="1300"/>
      <c r="J969" s="1301"/>
      <c r="K969" s="1301"/>
      <c r="L969" s="1619">
        <f t="shared" si="187"/>
        <v>0</v>
      </c>
    </row>
    <row r="970" spans="1:12" ht="15.75">
      <c r="A970" s="7">
        <v>125</v>
      </c>
      <c r="B970" s="1187">
        <v>1000</v>
      </c>
      <c r="C970" s="1764" t="s">
        <v>733</v>
      </c>
      <c r="D970" s="1764"/>
      <c r="E970" s="1630">
        <f t="shared" si="189"/>
        <v>615</v>
      </c>
      <c r="F970" s="1601">
        <f aca="true" t="shared" si="191" ref="F970:K970">SUM(F971:F987)</f>
        <v>615</v>
      </c>
      <c r="G970" s="1555">
        <f t="shared" si="191"/>
        <v>0</v>
      </c>
      <c r="H970" s="1577">
        <f t="shared" si="191"/>
        <v>0</v>
      </c>
      <c r="I970" s="607">
        <f t="shared" si="191"/>
        <v>615</v>
      </c>
      <c r="J970" s="608">
        <f t="shared" si="191"/>
        <v>0</v>
      </c>
      <c r="K970" s="608">
        <f t="shared" si="191"/>
        <v>0</v>
      </c>
      <c r="L970" s="1619">
        <f t="shared" si="187"/>
        <v>615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4">
        <f t="shared" si="189"/>
        <v>0</v>
      </c>
      <c r="F971" s="1572"/>
      <c r="G971" s="1556"/>
      <c r="H971" s="1578"/>
      <c r="I971" s="578"/>
      <c r="J971" s="579"/>
      <c r="K971" s="579"/>
      <c r="L971" s="580">
        <f t="shared" si="187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4">
        <f t="shared" si="189"/>
        <v>0</v>
      </c>
      <c r="F972" s="1600"/>
      <c r="G972" s="1558"/>
      <c r="H972" s="1580"/>
      <c r="I972" s="581"/>
      <c r="J972" s="582"/>
      <c r="K972" s="582"/>
      <c r="L972" s="580">
        <f t="shared" si="187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4">
        <f t="shared" si="189"/>
        <v>0</v>
      </c>
      <c r="F973" s="1600"/>
      <c r="G973" s="1558"/>
      <c r="H973" s="1580"/>
      <c r="I973" s="581"/>
      <c r="J973" s="582"/>
      <c r="K973" s="582"/>
      <c r="L973" s="580">
        <f t="shared" si="187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4">
        <f t="shared" si="189"/>
        <v>0</v>
      </c>
      <c r="F974" s="1600"/>
      <c r="G974" s="1558"/>
      <c r="H974" s="1580"/>
      <c r="I974" s="581"/>
      <c r="J974" s="582"/>
      <c r="K974" s="582"/>
      <c r="L974" s="580">
        <f t="shared" si="187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4">
        <f t="shared" si="189"/>
        <v>615</v>
      </c>
      <c r="F975" s="1600">
        <v>615</v>
      </c>
      <c r="G975" s="1558"/>
      <c r="H975" s="1580"/>
      <c r="I975" s="581">
        <v>615</v>
      </c>
      <c r="J975" s="582"/>
      <c r="K975" s="582"/>
      <c r="L975" s="580">
        <f t="shared" si="187"/>
        <v>615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4">
        <f t="shared" si="189"/>
        <v>0</v>
      </c>
      <c r="F976" s="1602"/>
      <c r="G976" s="1560"/>
      <c r="H976" s="1582"/>
      <c r="I976" s="641"/>
      <c r="J976" s="642"/>
      <c r="K976" s="642"/>
      <c r="L976" s="580">
        <f t="shared" si="187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4">
        <f t="shared" si="189"/>
        <v>0</v>
      </c>
      <c r="F977" s="1603"/>
      <c r="G977" s="1561"/>
      <c r="H977" s="1583"/>
      <c r="I977" s="586"/>
      <c r="J977" s="587"/>
      <c r="K977" s="587"/>
      <c r="L977" s="580">
        <f t="shared" si="187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4">
        <f t="shared" si="189"/>
        <v>0</v>
      </c>
      <c r="F978" s="1604"/>
      <c r="G978" s="1562"/>
      <c r="H978" s="1584"/>
      <c r="I978" s="584"/>
      <c r="J978" s="585"/>
      <c r="K978" s="585"/>
      <c r="L978" s="580">
        <f t="shared" si="187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4">
        <f t="shared" si="189"/>
        <v>0</v>
      </c>
      <c r="F979" s="1603"/>
      <c r="G979" s="1561"/>
      <c r="H979" s="1583"/>
      <c r="I979" s="586"/>
      <c r="J979" s="587"/>
      <c r="K979" s="587"/>
      <c r="L979" s="580">
        <f t="shared" si="187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4">
        <f t="shared" si="189"/>
        <v>0</v>
      </c>
      <c r="F980" s="1600"/>
      <c r="G980" s="1558"/>
      <c r="H980" s="1580"/>
      <c r="I980" s="581"/>
      <c r="J980" s="582"/>
      <c r="K980" s="582"/>
      <c r="L980" s="580">
        <f t="shared" si="187"/>
        <v>0</v>
      </c>
    </row>
    <row r="981" spans="1:12" ht="15.75">
      <c r="A981" s="8">
        <v>185</v>
      </c>
      <c r="B981" s="1194"/>
      <c r="C981" s="1213">
        <v>1053</v>
      </c>
      <c r="D981" s="1214" t="s">
        <v>1443</v>
      </c>
      <c r="E981" s="1594">
        <f t="shared" si="189"/>
        <v>0</v>
      </c>
      <c r="F981" s="1604"/>
      <c r="G981" s="1562"/>
      <c r="H981" s="1584"/>
      <c r="I981" s="584"/>
      <c r="J981" s="585"/>
      <c r="K981" s="585"/>
      <c r="L981" s="580">
        <f t="shared" si="187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4">
        <f t="shared" si="189"/>
        <v>0</v>
      </c>
      <c r="F982" s="1603"/>
      <c r="G982" s="1561"/>
      <c r="H982" s="1583"/>
      <c r="I982" s="586"/>
      <c r="J982" s="587"/>
      <c r="K982" s="587"/>
      <c r="L982" s="580">
        <f t="shared" si="187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4">
        <f t="shared" si="189"/>
        <v>0</v>
      </c>
      <c r="F983" s="1604"/>
      <c r="G983" s="1562"/>
      <c r="H983" s="1584"/>
      <c r="I983" s="584"/>
      <c r="J983" s="585"/>
      <c r="K983" s="585"/>
      <c r="L983" s="580">
        <f t="shared" si="187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4">
        <f t="shared" si="189"/>
        <v>0</v>
      </c>
      <c r="F984" s="1605"/>
      <c r="G984" s="1563"/>
      <c r="H984" s="1585"/>
      <c r="I984" s="742"/>
      <c r="J984" s="743"/>
      <c r="K984" s="743"/>
      <c r="L984" s="580">
        <f t="shared" si="187"/>
        <v>0</v>
      </c>
    </row>
    <row r="985" spans="1:12" ht="15.75">
      <c r="A985" s="8">
        <v>205</v>
      </c>
      <c r="B985" s="1188"/>
      <c r="C985" s="1211">
        <v>1091</v>
      </c>
      <c r="D985" s="1215" t="s">
        <v>1444</v>
      </c>
      <c r="E985" s="1594">
        <f t="shared" si="189"/>
        <v>0</v>
      </c>
      <c r="F985" s="1603"/>
      <c r="G985" s="1561"/>
      <c r="H985" s="1583"/>
      <c r="I985" s="586"/>
      <c r="J985" s="587"/>
      <c r="K985" s="587"/>
      <c r="L985" s="580">
        <f t="shared" si="187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4">
        <f t="shared" si="189"/>
        <v>0</v>
      </c>
      <c r="F986" s="1600"/>
      <c r="G986" s="1558"/>
      <c r="H986" s="1580"/>
      <c r="I986" s="581"/>
      <c r="J986" s="582"/>
      <c r="K986" s="582"/>
      <c r="L986" s="580">
        <f t="shared" si="187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4">
        <f t="shared" si="189"/>
        <v>0</v>
      </c>
      <c r="F987" s="1599"/>
      <c r="G987" s="1557"/>
      <c r="H987" s="1579"/>
      <c r="I987" s="588"/>
      <c r="J987" s="589"/>
      <c r="K987" s="589"/>
      <c r="L987" s="580">
        <f t="shared" si="187"/>
        <v>0</v>
      </c>
    </row>
    <row r="988" spans="1:12" ht="15.75">
      <c r="A988" s="7">
        <v>216</v>
      </c>
      <c r="B988" s="1187">
        <v>1900</v>
      </c>
      <c r="C988" s="1758" t="s">
        <v>752</v>
      </c>
      <c r="D988" s="1758"/>
      <c r="E988" s="1630">
        <f t="shared" si="189"/>
        <v>0</v>
      </c>
      <c r="F988" s="1601">
        <f aca="true" t="shared" si="192" ref="F988:L988">SUM(F989:F991)</f>
        <v>0</v>
      </c>
      <c r="G988" s="1555">
        <f t="shared" si="192"/>
        <v>0</v>
      </c>
      <c r="H988" s="1577">
        <f t="shared" si="192"/>
        <v>0</v>
      </c>
      <c r="I988" s="607">
        <f t="shared" si="192"/>
        <v>0</v>
      </c>
      <c r="J988" s="608">
        <f t="shared" si="192"/>
        <v>0</v>
      </c>
      <c r="K988" s="608">
        <f t="shared" si="192"/>
        <v>0</v>
      </c>
      <c r="L988" s="609">
        <f t="shared" si="192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4">
        <f t="shared" si="189"/>
        <v>0</v>
      </c>
      <c r="F989" s="1572"/>
      <c r="G989" s="1556"/>
      <c r="H989" s="1578"/>
      <c r="I989" s="578"/>
      <c r="J989" s="579"/>
      <c r="K989" s="579"/>
      <c r="L989" s="580">
        <f t="shared" si="187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4">
        <f t="shared" si="189"/>
        <v>0</v>
      </c>
      <c r="F990" s="1600"/>
      <c r="G990" s="1558"/>
      <c r="H990" s="1580"/>
      <c r="I990" s="581"/>
      <c r="J990" s="582"/>
      <c r="K990" s="582"/>
      <c r="L990" s="580">
        <f t="shared" si="187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4">
        <f t="shared" si="189"/>
        <v>0</v>
      </c>
      <c r="F991" s="1599"/>
      <c r="G991" s="1557"/>
      <c r="H991" s="1579"/>
      <c r="I991" s="588"/>
      <c r="J991" s="589"/>
      <c r="K991" s="589"/>
      <c r="L991" s="580">
        <f t="shared" si="187"/>
        <v>0</v>
      </c>
    </row>
    <row r="992" spans="1:12" ht="15.75">
      <c r="A992" s="7">
        <v>220</v>
      </c>
      <c r="B992" s="1187">
        <v>2100</v>
      </c>
      <c r="C992" s="1758" t="s">
        <v>0</v>
      </c>
      <c r="D992" s="1758"/>
      <c r="E992" s="1630">
        <f t="shared" si="189"/>
        <v>0</v>
      </c>
      <c r="F992" s="1601">
        <f aca="true" t="shared" si="193" ref="F992:L992">SUM(F993:F997)</f>
        <v>0</v>
      </c>
      <c r="G992" s="1555">
        <f t="shared" si="193"/>
        <v>0</v>
      </c>
      <c r="H992" s="1577">
        <f t="shared" si="193"/>
        <v>0</v>
      </c>
      <c r="I992" s="607">
        <f t="shared" si="193"/>
        <v>0</v>
      </c>
      <c r="J992" s="608">
        <f t="shared" si="193"/>
        <v>0</v>
      </c>
      <c r="K992" s="608">
        <f t="shared" si="193"/>
        <v>0</v>
      </c>
      <c r="L992" s="609">
        <f t="shared" si="193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4">
        <f t="shared" si="189"/>
        <v>0</v>
      </c>
      <c r="F993" s="1572"/>
      <c r="G993" s="1556"/>
      <c r="H993" s="1578"/>
      <c r="I993" s="578"/>
      <c r="J993" s="579"/>
      <c r="K993" s="579"/>
      <c r="L993" s="580">
        <f t="shared" si="187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4">
        <f t="shared" si="189"/>
        <v>0</v>
      </c>
      <c r="F994" s="1600"/>
      <c r="G994" s="1558"/>
      <c r="H994" s="1580"/>
      <c r="I994" s="581"/>
      <c r="J994" s="582"/>
      <c r="K994" s="582"/>
      <c r="L994" s="580">
        <f t="shared" si="187"/>
        <v>0</v>
      </c>
    </row>
    <row r="995" spans="1:12" ht="15.75">
      <c r="A995" s="8">
        <v>235</v>
      </c>
      <c r="B995" s="1221"/>
      <c r="C995" s="1195">
        <v>2125</v>
      </c>
      <c r="D995" s="1198" t="s">
        <v>870</v>
      </c>
      <c r="E995" s="1594">
        <f t="shared" si="189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7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4">
        <f t="shared" si="189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7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4">
        <f t="shared" si="189"/>
        <v>0</v>
      </c>
      <c r="F997" s="1599"/>
      <c r="G997" s="1557"/>
      <c r="H997" s="1579"/>
      <c r="I997" s="588"/>
      <c r="J997" s="589"/>
      <c r="K997" s="589"/>
      <c r="L997" s="580">
        <f t="shared" si="187"/>
        <v>0</v>
      </c>
    </row>
    <row r="998" spans="1:12" ht="15.75">
      <c r="A998" s="7">
        <v>250</v>
      </c>
      <c r="B998" s="1187">
        <v>2200</v>
      </c>
      <c r="C998" s="1758" t="s">
        <v>752</v>
      </c>
      <c r="D998" s="1758"/>
      <c r="E998" s="1630">
        <f>F998+G998+H998</f>
        <v>0</v>
      </c>
      <c r="F998" s="1601">
        <f aca="true" t="shared" si="194" ref="F998:L998">SUM(F999:F1000)</f>
        <v>0</v>
      </c>
      <c r="G998" s="1555">
        <f>SUM(G999:G1000)</f>
        <v>0</v>
      </c>
      <c r="H998" s="1577">
        <f>SUM(H999:H1000)</f>
        <v>0</v>
      </c>
      <c r="I998" s="607">
        <f>SUM(I999:I1000)</f>
        <v>0</v>
      </c>
      <c r="J998" s="608">
        <f t="shared" si="194"/>
        <v>0</v>
      </c>
      <c r="K998" s="608">
        <f t="shared" si="194"/>
        <v>0</v>
      </c>
      <c r="L998" s="609">
        <f t="shared" si="194"/>
        <v>0</v>
      </c>
    </row>
    <row r="999" spans="1:12" ht="15.75">
      <c r="A999" s="8">
        <v>255</v>
      </c>
      <c r="B999" s="1194"/>
      <c r="C999" s="1189">
        <v>2221</v>
      </c>
      <c r="D999" s="1190" t="s">
        <v>309</v>
      </c>
      <c r="E999" s="1594">
        <f t="shared" si="189"/>
        <v>0</v>
      </c>
      <c r="F999" s="1572"/>
      <c r="G999" s="1556"/>
      <c r="H999" s="1578"/>
      <c r="I999" s="578"/>
      <c r="J999" s="579"/>
      <c r="K999" s="579"/>
      <c r="L999" s="580">
        <f t="shared" si="187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4">
        <f t="shared" si="189"/>
        <v>0</v>
      </c>
      <c r="F1000" s="1599"/>
      <c r="G1000" s="1557"/>
      <c r="H1000" s="1579"/>
      <c r="I1000" s="588"/>
      <c r="J1000" s="589"/>
      <c r="K1000" s="589"/>
      <c r="L1000" s="580">
        <f t="shared" si="187"/>
        <v>0</v>
      </c>
    </row>
    <row r="1001" spans="1:12" ht="15.75">
      <c r="A1001" s="7">
        <v>270</v>
      </c>
      <c r="B1001" s="1187">
        <v>2500</v>
      </c>
      <c r="C1001" s="1758" t="s">
        <v>754</v>
      </c>
      <c r="D1001" s="1758"/>
      <c r="E1001" s="1630">
        <f t="shared" si="189"/>
        <v>0</v>
      </c>
      <c r="F1001" s="1601"/>
      <c r="G1001" s="1559"/>
      <c r="H1001" s="1581"/>
      <c r="I1001" s="1300"/>
      <c r="J1001" s="1301"/>
      <c r="K1001" s="1301"/>
      <c r="L1001" s="1619">
        <f t="shared" si="187"/>
        <v>0</v>
      </c>
    </row>
    <row r="1002" spans="1:12" ht="15.75">
      <c r="A1002" s="7">
        <v>290</v>
      </c>
      <c r="B1002" s="1187">
        <v>2600</v>
      </c>
      <c r="C1002" s="1760" t="s">
        <v>755</v>
      </c>
      <c r="D1002" s="1761"/>
      <c r="E1002" s="1630">
        <f t="shared" si="189"/>
        <v>0</v>
      </c>
      <c r="F1002" s="1601"/>
      <c r="G1002" s="1559"/>
      <c r="H1002" s="1581"/>
      <c r="I1002" s="1300"/>
      <c r="J1002" s="1301"/>
      <c r="K1002" s="1301"/>
      <c r="L1002" s="1619">
        <f t="shared" si="187"/>
        <v>0</v>
      </c>
    </row>
    <row r="1003" spans="1:12" ht="15.75">
      <c r="A1003" s="16">
        <v>320</v>
      </c>
      <c r="B1003" s="1187">
        <v>2700</v>
      </c>
      <c r="C1003" s="1760" t="s">
        <v>756</v>
      </c>
      <c r="D1003" s="1761"/>
      <c r="E1003" s="1630">
        <f t="shared" si="189"/>
        <v>0</v>
      </c>
      <c r="F1003" s="1601"/>
      <c r="G1003" s="1559"/>
      <c r="H1003" s="1581"/>
      <c r="I1003" s="1300"/>
      <c r="J1003" s="1301"/>
      <c r="K1003" s="1301"/>
      <c r="L1003" s="1619">
        <f t="shared" si="187"/>
        <v>0</v>
      </c>
    </row>
    <row r="1004" spans="1:12" ht="15.75">
      <c r="A1004" s="7">
        <v>330</v>
      </c>
      <c r="B1004" s="1187">
        <v>2800</v>
      </c>
      <c r="C1004" s="1760" t="s">
        <v>757</v>
      </c>
      <c r="D1004" s="1761"/>
      <c r="E1004" s="1630">
        <f t="shared" si="189"/>
        <v>0</v>
      </c>
      <c r="F1004" s="1601"/>
      <c r="G1004" s="1559"/>
      <c r="H1004" s="1581"/>
      <c r="I1004" s="1300"/>
      <c r="J1004" s="1301"/>
      <c r="K1004" s="1301"/>
      <c r="L1004" s="1619">
        <f t="shared" si="187"/>
        <v>0</v>
      </c>
    </row>
    <row r="1005" spans="1:12" ht="15.75">
      <c r="A1005" s="7">
        <v>350</v>
      </c>
      <c r="B1005" s="1187">
        <v>2900</v>
      </c>
      <c r="C1005" s="1758" t="s">
        <v>758</v>
      </c>
      <c r="D1005" s="1758"/>
      <c r="E1005" s="1630">
        <f t="shared" si="189"/>
        <v>0</v>
      </c>
      <c r="F1005" s="1601">
        <f aca="true" t="shared" si="195" ref="F1005:K1005">SUM(F1006:F1011)</f>
        <v>0</v>
      </c>
      <c r="G1005" s="1555">
        <f t="shared" si="195"/>
        <v>0</v>
      </c>
      <c r="H1005" s="1577">
        <f t="shared" si="195"/>
        <v>0</v>
      </c>
      <c r="I1005" s="607">
        <f t="shared" si="195"/>
        <v>0</v>
      </c>
      <c r="J1005" s="608">
        <f t="shared" si="195"/>
        <v>0</v>
      </c>
      <c r="K1005" s="608">
        <f t="shared" si="195"/>
        <v>0</v>
      </c>
      <c r="L1005" s="1619">
        <f t="shared" si="187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4">
        <f t="shared" si="189"/>
        <v>0</v>
      </c>
      <c r="F1006" s="1572"/>
      <c r="G1006" s="1556"/>
      <c r="H1006" s="1578"/>
      <c r="I1006" s="578"/>
      <c r="J1006" s="579"/>
      <c r="K1006" s="579"/>
      <c r="L1006" s="580">
        <f t="shared" si="187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4">
        <f t="shared" si="189"/>
        <v>0</v>
      </c>
      <c r="F1007" s="1604"/>
      <c r="G1007" s="1562"/>
      <c r="H1007" s="1584"/>
      <c r="I1007" s="584"/>
      <c r="J1007" s="585"/>
      <c r="K1007" s="585"/>
      <c r="L1007" s="580">
        <f t="shared" si="187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4">
        <f t="shared" si="189"/>
        <v>0</v>
      </c>
      <c r="F1008" s="1606"/>
      <c r="G1008" s="1564"/>
      <c r="H1008" s="1586"/>
      <c r="I1008" s="748"/>
      <c r="J1008" s="749"/>
      <c r="K1008" s="749"/>
      <c r="L1008" s="580">
        <f t="shared" si="187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4">
        <f t="shared" si="189"/>
        <v>0</v>
      </c>
      <c r="F1009" s="1605"/>
      <c r="G1009" s="1563"/>
      <c r="H1009" s="1585"/>
      <c r="I1009" s="742"/>
      <c r="J1009" s="743"/>
      <c r="K1009" s="743"/>
      <c r="L1009" s="580">
        <f t="shared" si="187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4">
        <f t="shared" si="189"/>
        <v>0</v>
      </c>
      <c r="F1010" s="1603"/>
      <c r="G1010" s="1561"/>
      <c r="H1010" s="1583"/>
      <c r="I1010" s="586"/>
      <c r="J1010" s="587"/>
      <c r="K1010" s="587"/>
      <c r="L1010" s="580">
        <f t="shared" si="187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4">
        <f t="shared" si="189"/>
        <v>0</v>
      </c>
      <c r="F1011" s="1599"/>
      <c r="G1011" s="1557"/>
      <c r="H1011" s="1579"/>
      <c r="I1011" s="588"/>
      <c r="J1011" s="589"/>
      <c r="K1011" s="589"/>
      <c r="L1011" s="580">
        <f t="shared" si="187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630">
        <f>F1012+G1012+H1012</f>
        <v>0</v>
      </c>
      <c r="F1012" s="1601">
        <f aca="true" t="shared" si="196" ref="F1012:L1012">SUM(F1013:F1018)</f>
        <v>0</v>
      </c>
      <c r="G1012" s="1555">
        <f t="shared" si="196"/>
        <v>0</v>
      </c>
      <c r="H1012" s="1577">
        <f>SUM(H1013:H1018)</f>
        <v>0</v>
      </c>
      <c r="I1012" s="607">
        <f>SUM(I1013:I1018)</f>
        <v>0</v>
      </c>
      <c r="J1012" s="608">
        <f t="shared" si="196"/>
        <v>0</v>
      </c>
      <c r="K1012" s="608">
        <f t="shared" si="196"/>
        <v>0</v>
      </c>
      <c r="L1012" s="609">
        <f t="shared" si="196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4">
        <f t="shared" si="189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7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871</v>
      </c>
      <c r="E1014" s="1594">
        <f t="shared" si="189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7"/>
        <v>0</v>
      </c>
    </row>
    <row r="1015" spans="1:12" ht="15.75">
      <c r="A1015" s="6">
        <v>401</v>
      </c>
      <c r="B1015" s="1193"/>
      <c r="C1015" s="1195">
        <v>3304</v>
      </c>
      <c r="D1015" s="1236" t="s">
        <v>767</v>
      </c>
      <c r="E1015" s="1594">
        <f t="shared" si="189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7"/>
        <v>0</v>
      </c>
    </row>
    <row r="1016" spans="1:12" ht="15.75">
      <c r="A1016" s="6">
        <v>402</v>
      </c>
      <c r="B1016" s="1193"/>
      <c r="C1016" s="1195">
        <v>3305</v>
      </c>
      <c r="D1016" s="1236" t="s">
        <v>768</v>
      </c>
      <c r="E1016" s="1594">
        <f t="shared" si="189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7"/>
        <v>0</v>
      </c>
    </row>
    <row r="1017" spans="1:12" ht="15.75">
      <c r="A1017" s="17">
        <v>403</v>
      </c>
      <c r="B1017" s="1193"/>
      <c r="C1017" s="1195">
        <v>3306</v>
      </c>
      <c r="D1017" s="1237" t="s">
        <v>769</v>
      </c>
      <c r="E1017" s="1594">
        <f t="shared" si="189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7"/>
        <v>0</v>
      </c>
    </row>
    <row r="1018" spans="1:12" ht="15.75">
      <c r="A1018" s="17">
        <v>404</v>
      </c>
      <c r="B1018" s="1193"/>
      <c r="C1018" s="1191">
        <v>3307</v>
      </c>
      <c r="D1018" s="1235" t="s">
        <v>1932</v>
      </c>
      <c r="E1018" s="1594">
        <f t="shared" si="189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7"/>
        <v>0</v>
      </c>
    </row>
    <row r="1019" spans="1:12" ht="15.75">
      <c r="A1019" s="17">
        <v>430</v>
      </c>
      <c r="B1019" s="1187">
        <v>3900</v>
      </c>
      <c r="C1019" s="1758" t="s">
        <v>770</v>
      </c>
      <c r="D1019" s="1758"/>
      <c r="E1019" s="1630">
        <f t="shared" si="189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619">
        <f t="shared" si="187"/>
        <v>0</v>
      </c>
    </row>
    <row r="1020" spans="1:12" ht="15.75">
      <c r="A1020" s="7">
        <v>440</v>
      </c>
      <c r="B1020" s="1187">
        <v>4000</v>
      </c>
      <c r="C1020" s="1758" t="s">
        <v>771</v>
      </c>
      <c r="D1020" s="1758"/>
      <c r="E1020" s="1630">
        <f t="shared" si="189"/>
        <v>0</v>
      </c>
      <c r="F1020" s="1601"/>
      <c r="G1020" s="1559"/>
      <c r="H1020" s="1581"/>
      <c r="I1020" s="1300"/>
      <c r="J1020" s="1301"/>
      <c r="K1020" s="1301"/>
      <c r="L1020" s="1619">
        <f aca="true" t="shared" si="197" ref="L1020:L1061">I1020+J1020+K1020</f>
        <v>0</v>
      </c>
    </row>
    <row r="1021" spans="1:12" ht="15.75">
      <c r="A1021" s="7">
        <v>450</v>
      </c>
      <c r="B1021" s="1187">
        <v>4100</v>
      </c>
      <c r="C1021" s="1758" t="s">
        <v>772</v>
      </c>
      <c r="D1021" s="1758"/>
      <c r="E1021" s="1630">
        <f t="shared" si="189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619">
        <f t="shared" si="197"/>
        <v>0</v>
      </c>
    </row>
    <row r="1022" spans="1:12" ht="15.75">
      <c r="A1022" s="7">
        <v>495</v>
      </c>
      <c r="B1022" s="1187">
        <v>4200</v>
      </c>
      <c r="C1022" s="1758" t="s">
        <v>773</v>
      </c>
      <c r="D1022" s="1758"/>
      <c r="E1022" s="1630">
        <f aca="true" t="shared" si="198" ref="E1022:E1061">F1022+G1022+H1022</f>
        <v>0</v>
      </c>
      <c r="F1022" s="1601">
        <f aca="true" t="shared" si="199" ref="F1022:L1022">SUM(F1023:F1028)</f>
        <v>0</v>
      </c>
      <c r="G1022" s="1555">
        <f t="shared" si="199"/>
        <v>0</v>
      </c>
      <c r="H1022" s="1577">
        <f t="shared" si="199"/>
        <v>0</v>
      </c>
      <c r="I1022" s="607">
        <f t="shared" si="199"/>
        <v>0</v>
      </c>
      <c r="J1022" s="608">
        <f t="shared" si="199"/>
        <v>0</v>
      </c>
      <c r="K1022" s="608">
        <f t="shared" si="199"/>
        <v>0</v>
      </c>
      <c r="L1022" s="609">
        <f t="shared" si="199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774</v>
      </c>
      <c r="E1023" s="1594">
        <f t="shared" si="198"/>
        <v>0</v>
      </c>
      <c r="F1023" s="1572"/>
      <c r="G1023" s="1556"/>
      <c r="H1023" s="1578"/>
      <c r="I1023" s="578"/>
      <c r="J1023" s="579"/>
      <c r="K1023" s="579"/>
      <c r="L1023" s="580">
        <f t="shared" si="197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775</v>
      </c>
      <c r="E1024" s="1594">
        <f t="shared" si="198"/>
        <v>0</v>
      </c>
      <c r="F1024" s="1600"/>
      <c r="G1024" s="1558"/>
      <c r="H1024" s="1580"/>
      <c r="I1024" s="581"/>
      <c r="J1024" s="582"/>
      <c r="K1024" s="582"/>
      <c r="L1024" s="580">
        <f t="shared" si="197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776</v>
      </c>
      <c r="E1025" s="1594">
        <f t="shared" si="198"/>
        <v>0</v>
      </c>
      <c r="F1025" s="1600"/>
      <c r="G1025" s="1558"/>
      <c r="H1025" s="1580"/>
      <c r="I1025" s="581"/>
      <c r="J1025" s="582"/>
      <c r="K1025" s="582"/>
      <c r="L1025" s="580">
        <f t="shared" si="197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777</v>
      </c>
      <c r="E1026" s="1594">
        <f t="shared" si="198"/>
        <v>0</v>
      </c>
      <c r="F1026" s="1600"/>
      <c r="G1026" s="1558"/>
      <c r="H1026" s="1580"/>
      <c r="I1026" s="581"/>
      <c r="J1026" s="582"/>
      <c r="K1026" s="582"/>
      <c r="L1026" s="580">
        <f t="shared" si="197"/>
        <v>0</v>
      </c>
    </row>
    <row r="1027" spans="1:12" ht="31.5">
      <c r="A1027" s="8">
        <v>520</v>
      </c>
      <c r="B1027" s="1238"/>
      <c r="C1027" s="1195">
        <v>4218</v>
      </c>
      <c r="D1027" s="1196" t="s">
        <v>778</v>
      </c>
      <c r="E1027" s="1594">
        <f t="shared" si="198"/>
        <v>0</v>
      </c>
      <c r="F1027" s="1600"/>
      <c r="G1027" s="1558"/>
      <c r="H1027" s="1580"/>
      <c r="I1027" s="581"/>
      <c r="J1027" s="582"/>
      <c r="K1027" s="582"/>
      <c r="L1027" s="580">
        <f t="shared" si="197"/>
        <v>0</v>
      </c>
    </row>
    <row r="1028" spans="1:12" ht="15.75">
      <c r="A1028" s="8">
        <v>525</v>
      </c>
      <c r="B1028" s="1238"/>
      <c r="C1028" s="1191">
        <v>4219</v>
      </c>
      <c r="D1028" s="1223" t="s">
        <v>779</v>
      </c>
      <c r="E1028" s="1594">
        <f t="shared" si="198"/>
        <v>0</v>
      </c>
      <c r="F1028" s="1599"/>
      <c r="G1028" s="1557"/>
      <c r="H1028" s="1579"/>
      <c r="I1028" s="588"/>
      <c r="J1028" s="589"/>
      <c r="K1028" s="589"/>
      <c r="L1028" s="580">
        <f t="shared" si="197"/>
        <v>0</v>
      </c>
    </row>
    <row r="1029" spans="1:12" ht="15.75">
      <c r="A1029" s="7">
        <v>635</v>
      </c>
      <c r="B1029" s="1187">
        <v>4300</v>
      </c>
      <c r="C1029" s="1758" t="s">
        <v>780</v>
      </c>
      <c r="D1029" s="1758"/>
      <c r="E1029" s="1630">
        <f t="shared" si="198"/>
        <v>0</v>
      </c>
      <c r="F1029" s="1601">
        <f aca="true" t="shared" si="200" ref="F1029:L1029">SUM(F1030:F1032)</f>
        <v>0</v>
      </c>
      <c r="G1029" s="1555">
        <f t="shared" si="200"/>
        <v>0</v>
      </c>
      <c r="H1029" s="1577">
        <f t="shared" si="200"/>
        <v>0</v>
      </c>
      <c r="I1029" s="607">
        <f t="shared" si="200"/>
        <v>0</v>
      </c>
      <c r="J1029" s="608">
        <f t="shared" si="200"/>
        <v>0</v>
      </c>
      <c r="K1029" s="608">
        <f t="shared" si="200"/>
        <v>0</v>
      </c>
      <c r="L1029" s="609">
        <f t="shared" si="200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781</v>
      </c>
      <c r="E1030" s="1594">
        <f t="shared" si="198"/>
        <v>0</v>
      </c>
      <c r="F1030" s="1572"/>
      <c r="G1030" s="1556"/>
      <c r="H1030" s="1578"/>
      <c r="I1030" s="578"/>
      <c r="J1030" s="579"/>
      <c r="K1030" s="579"/>
      <c r="L1030" s="580">
        <f t="shared" si="197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872</v>
      </c>
      <c r="E1031" s="1594">
        <f t="shared" si="198"/>
        <v>0</v>
      </c>
      <c r="F1031" s="1600"/>
      <c r="G1031" s="1558"/>
      <c r="H1031" s="1580"/>
      <c r="I1031" s="581"/>
      <c r="J1031" s="582"/>
      <c r="K1031" s="582"/>
      <c r="L1031" s="580">
        <f t="shared" si="197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783</v>
      </c>
      <c r="E1032" s="1594">
        <f t="shared" si="198"/>
        <v>0</v>
      </c>
      <c r="F1032" s="1599"/>
      <c r="G1032" s="1557"/>
      <c r="H1032" s="1579"/>
      <c r="I1032" s="588"/>
      <c r="J1032" s="589"/>
      <c r="K1032" s="589"/>
      <c r="L1032" s="580">
        <f t="shared" si="197"/>
        <v>0</v>
      </c>
    </row>
    <row r="1033" spans="1:12" ht="15.75">
      <c r="A1033" s="7">
        <v>655</v>
      </c>
      <c r="B1033" s="1187">
        <v>4400</v>
      </c>
      <c r="C1033" s="1758" t="s">
        <v>784</v>
      </c>
      <c r="D1033" s="1758"/>
      <c r="E1033" s="1630">
        <f t="shared" si="198"/>
        <v>0</v>
      </c>
      <c r="F1033" s="1601"/>
      <c r="G1033" s="1559"/>
      <c r="H1033" s="1581"/>
      <c r="I1033" s="1300"/>
      <c r="J1033" s="1301"/>
      <c r="K1033" s="1301"/>
      <c r="L1033" s="1619">
        <f t="shared" si="197"/>
        <v>0</v>
      </c>
    </row>
    <row r="1034" spans="1:12" ht="15.75">
      <c r="A1034" s="7">
        <v>665</v>
      </c>
      <c r="B1034" s="1187">
        <v>4500</v>
      </c>
      <c r="C1034" s="1758" t="s">
        <v>847</v>
      </c>
      <c r="D1034" s="1758"/>
      <c r="E1034" s="1630">
        <f t="shared" si="198"/>
        <v>0</v>
      </c>
      <c r="F1034" s="1601"/>
      <c r="G1034" s="1559"/>
      <c r="H1034" s="1581"/>
      <c r="I1034" s="1300"/>
      <c r="J1034" s="1301"/>
      <c r="K1034" s="1301"/>
      <c r="L1034" s="1619">
        <f t="shared" si="197"/>
        <v>0</v>
      </c>
    </row>
    <row r="1035" spans="1:12" ht="15.75">
      <c r="A1035" s="7">
        <v>675</v>
      </c>
      <c r="B1035" s="1187">
        <v>4600</v>
      </c>
      <c r="C1035" s="1760" t="s">
        <v>785</v>
      </c>
      <c r="D1035" s="1761"/>
      <c r="E1035" s="1630">
        <f t="shared" si="198"/>
        <v>0</v>
      </c>
      <c r="F1035" s="1601"/>
      <c r="G1035" s="1559"/>
      <c r="H1035" s="1581"/>
      <c r="I1035" s="1300"/>
      <c r="J1035" s="1301"/>
      <c r="K1035" s="1301"/>
      <c r="L1035" s="1619">
        <f t="shared" si="197"/>
        <v>0</v>
      </c>
    </row>
    <row r="1036" spans="1:12" ht="15.75">
      <c r="A1036" s="7">
        <v>685</v>
      </c>
      <c r="B1036" s="1187">
        <v>4900</v>
      </c>
      <c r="C1036" s="1758" t="s">
        <v>389</v>
      </c>
      <c r="D1036" s="1758"/>
      <c r="E1036" s="1630">
        <f t="shared" si="198"/>
        <v>0</v>
      </c>
      <c r="F1036" s="1601">
        <f aca="true" t="shared" si="201" ref="F1036:L1036">+F1037+F1038</f>
        <v>0</v>
      </c>
      <c r="G1036" s="1555">
        <f t="shared" si="201"/>
        <v>0</v>
      </c>
      <c r="H1036" s="1577">
        <f t="shared" si="201"/>
        <v>0</v>
      </c>
      <c r="I1036" s="607">
        <f t="shared" si="201"/>
        <v>0</v>
      </c>
      <c r="J1036" s="608">
        <f t="shared" si="201"/>
        <v>0</v>
      </c>
      <c r="K1036" s="608">
        <f t="shared" si="201"/>
        <v>0</v>
      </c>
      <c r="L1036" s="609">
        <f t="shared" si="201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4">
        <f t="shared" si="198"/>
        <v>0</v>
      </c>
      <c r="F1037" s="1572"/>
      <c r="G1037" s="1556"/>
      <c r="H1037" s="1578"/>
      <c r="I1037" s="578"/>
      <c r="J1037" s="579"/>
      <c r="K1037" s="579"/>
      <c r="L1037" s="580">
        <f t="shared" si="197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4">
        <f t="shared" si="198"/>
        <v>0</v>
      </c>
      <c r="F1038" s="1599"/>
      <c r="G1038" s="1557"/>
      <c r="H1038" s="1579"/>
      <c r="I1038" s="588"/>
      <c r="J1038" s="589"/>
      <c r="K1038" s="589"/>
      <c r="L1038" s="580">
        <f t="shared" si="197"/>
        <v>0</v>
      </c>
    </row>
    <row r="1039" spans="1:12" ht="15.75">
      <c r="A1039" s="7">
        <v>700</v>
      </c>
      <c r="B1039" s="1241">
        <v>5100</v>
      </c>
      <c r="C1039" s="1759" t="s">
        <v>786</v>
      </c>
      <c r="D1039" s="1759"/>
      <c r="E1039" s="1630">
        <f t="shared" si="198"/>
        <v>0</v>
      </c>
      <c r="F1039" s="1601"/>
      <c r="G1039" s="1559"/>
      <c r="H1039" s="1581"/>
      <c r="I1039" s="1300"/>
      <c r="J1039" s="1301"/>
      <c r="K1039" s="1301"/>
      <c r="L1039" s="1619">
        <f t="shared" si="197"/>
        <v>0</v>
      </c>
    </row>
    <row r="1040" spans="1:12" ht="15.75">
      <c r="A1040" s="7">
        <v>710</v>
      </c>
      <c r="B1040" s="1241">
        <v>5200</v>
      </c>
      <c r="C1040" s="1759" t="s">
        <v>787</v>
      </c>
      <c r="D1040" s="1759"/>
      <c r="E1040" s="1630">
        <f t="shared" si="198"/>
        <v>0</v>
      </c>
      <c r="F1040" s="1601">
        <f aca="true" t="shared" si="202" ref="F1040:L1040">SUM(F1041:F1047)</f>
        <v>0</v>
      </c>
      <c r="G1040" s="1555">
        <f t="shared" si="202"/>
        <v>0</v>
      </c>
      <c r="H1040" s="1577">
        <f t="shared" si="202"/>
        <v>0</v>
      </c>
      <c r="I1040" s="607">
        <f t="shared" si="202"/>
        <v>0</v>
      </c>
      <c r="J1040" s="608">
        <f t="shared" si="202"/>
        <v>0</v>
      </c>
      <c r="K1040" s="608">
        <f t="shared" si="202"/>
        <v>0</v>
      </c>
      <c r="L1040" s="609">
        <f t="shared" si="202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788</v>
      </c>
      <c r="E1041" s="1594">
        <f t="shared" si="198"/>
        <v>0</v>
      </c>
      <c r="F1041" s="1572"/>
      <c r="G1041" s="1556"/>
      <c r="H1041" s="1578"/>
      <c r="I1041" s="578"/>
      <c r="J1041" s="579"/>
      <c r="K1041" s="579"/>
      <c r="L1041" s="580">
        <f t="shared" si="197"/>
        <v>0</v>
      </c>
    </row>
    <row r="1042" spans="1:12" ht="15.75">
      <c r="A1042" s="8">
        <v>720</v>
      </c>
      <c r="B1042" s="1242"/>
      <c r="C1042" s="1245">
        <v>5202</v>
      </c>
      <c r="D1042" s="1246" t="s">
        <v>789</v>
      </c>
      <c r="E1042" s="1594">
        <f t="shared" si="198"/>
        <v>0</v>
      </c>
      <c r="F1042" s="1600"/>
      <c r="G1042" s="1558"/>
      <c r="H1042" s="1580"/>
      <c r="I1042" s="581"/>
      <c r="J1042" s="582"/>
      <c r="K1042" s="582"/>
      <c r="L1042" s="580">
        <f t="shared" si="197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1768</v>
      </c>
      <c r="E1043" s="1594">
        <f t="shared" si="198"/>
        <v>0</v>
      </c>
      <c r="F1043" s="1600"/>
      <c r="G1043" s="1558"/>
      <c r="H1043" s="1580"/>
      <c r="I1043" s="581"/>
      <c r="J1043" s="582"/>
      <c r="K1043" s="582"/>
      <c r="L1043" s="580">
        <f t="shared" si="197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1769</v>
      </c>
      <c r="E1044" s="1594">
        <f t="shared" si="198"/>
        <v>0</v>
      </c>
      <c r="F1044" s="1600"/>
      <c r="G1044" s="1558"/>
      <c r="H1044" s="1580"/>
      <c r="I1044" s="581"/>
      <c r="J1044" s="582"/>
      <c r="K1044" s="582"/>
      <c r="L1044" s="580">
        <f t="shared" si="197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1770</v>
      </c>
      <c r="E1045" s="1594">
        <f t="shared" si="198"/>
        <v>0</v>
      </c>
      <c r="F1045" s="1600"/>
      <c r="G1045" s="1558"/>
      <c r="H1045" s="1580"/>
      <c r="I1045" s="581"/>
      <c r="J1045" s="582"/>
      <c r="K1045" s="582"/>
      <c r="L1045" s="580">
        <f t="shared" si="197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1771</v>
      </c>
      <c r="E1046" s="1594">
        <f t="shared" si="198"/>
        <v>0</v>
      </c>
      <c r="F1046" s="1600"/>
      <c r="G1046" s="1558"/>
      <c r="H1046" s="1580"/>
      <c r="I1046" s="581"/>
      <c r="J1046" s="582"/>
      <c r="K1046" s="582"/>
      <c r="L1046" s="580">
        <f t="shared" si="197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1772</v>
      </c>
      <c r="E1047" s="1594">
        <f t="shared" si="198"/>
        <v>0</v>
      </c>
      <c r="F1047" s="1599"/>
      <c r="G1047" s="1557"/>
      <c r="H1047" s="1579"/>
      <c r="I1047" s="588"/>
      <c r="J1047" s="589"/>
      <c r="K1047" s="589"/>
      <c r="L1047" s="580">
        <f t="shared" si="197"/>
        <v>0</v>
      </c>
    </row>
    <row r="1048" spans="1:12" ht="15.75">
      <c r="A1048" s="7">
        <v>750</v>
      </c>
      <c r="B1048" s="1241">
        <v>5300</v>
      </c>
      <c r="C1048" s="1759" t="s">
        <v>1773</v>
      </c>
      <c r="D1048" s="1759"/>
      <c r="E1048" s="1630">
        <f t="shared" si="198"/>
        <v>0</v>
      </c>
      <c r="F1048" s="1601">
        <f aca="true" t="shared" si="203" ref="F1048:L1048">SUM(F1049:F1050)</f>
        <v>0</v>
      </c>
      <c r="G1048" s="1555">
        <f t="shared" si="203"/>
        <v>0</v>
      </c>
      <c r="H1048" s="1577">
        <f t="shared" si="203"/>
        <v>0</v>
      </c>
      <c r="I1048" s="607">
        <f t="shared" si="203"/>
        <v>0</v>
      </c>
      <c r="J1048" s="608">
        <f t="shared" si="203"/>
        <v>0</v>
      </c>
      <c r="K1048" s="608">
        <f t="shared" si="203"/>
        <v>0</v>
      </c>
      <c r="L1048" s="609">
        <f t="shared" si="203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4">
        <f t="shared" si="198"/>
        <v>0</v>
      </c>
      <c r="F1049" s="1572"/>
      <c r="G1049" s="1556"/>
      <c r="H1049" s="1578"/>
      <c r="I1049" s="578"/>
      <c r="J1049" s="579"/>
      <c r="K1049" s="579"/>
      <c r="L1049" s="580">
        <f t="shared" si="197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1774</v>
      </c>
      <c r="E1050" s="1594">
        <f t="shared" si="198"/>
        <v>0</v>
      </c>
      <c r="F1050" s="1599"/>
      <c r="G1050" s="1557"/>
      <c r="H1050" s="1579"/>
      <c r="I1050" s="588"/>
      <c r="J1050" s="589"/>
      <c r="K1050" s="589"/>
      <c r="L1050" s="580">
        <f t="shared" si="197"/>
        <v>0</v>
      </c>
    </row>
    <row r="1051" spans="1:12" ht="15.75">
      <c r="A1051" s="7">
        <v>765</v>
      </c>
      <c r="B1051" s="1241">
        <v>5400</v>
      </c>
      <c r="C1051" s="1759" t="s">
        <v>803</v>
      </c>
      <c r="D1051" s="1759"/>
      <c r="E1051" s="1630">
        <f t="shared" si="198"/>
        <v>0</v>
      </c>
      <c r="F1051" s="1601"/>
      <c r="G1051" s="1559"/>
      <c r="H1051" s="1581"/>
      <c r="I1051" s="1300"/>
      <c r="J1051" s="1301"/>
      <c r="K1051" s="1301"/>
      <c r="L1051" s="1619">
        <f t="shared" si="197"/>
        <v>0</v>
      </c>
    </row>
    <row r="1052" spans="1:12" ht="15.75">
      <c r="A1052" s="7">
        <v>775</v>
      </c>
      <c r="B1052" s="1187">
        <v>5500</v>
      </c>
      <c r="C1052" s="1758" t="s">
        <v>804</v>
      </c>
      <c r="D1052" s="1758"/>
      <c r="E1052" s="1630">
        <f t="shared" si="198"/>
        <v>0</v>
      </c>
      <c r="F1052" s="1601">
        <f aca="true" t="shared" si="204" ref="F1052:L1052">SUM(F1053:F1056)</f>
        <v>0</v>
      </c>
      <c r="G1052" s="1555">
        <f t="shared" si="204"/>
        <v>0</v>
      </c>
      <c r="H1052" s="1577">
        <f t="shared" si="204"/>
        <v>0</v>
      </c>
      <c r="I1052" s="607">
        <f t="shared" si="204"/>
        <v>0</v>
      </c>
      <c r="J1052" s="608">
        <f t="shared" si="204"/>
        <v>0</v>
      </c>
      <c r="K1052" s="608">
        <f t="shared" si="204"/>
        <v>0</v>
      </c>
      <c r="L1052" s="609">
        <f t="shared" si="204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805</v>
      </c>
      <c r="E1053" s="1594">
        <f t="shared" si="198"/>
        <v>0</v>
      </c>
      <c r="F1053" s="1572"/>
      <c r="G1053" s="1556"/>
      <c r="H1053" s="1578"/>
      <c r="I1053" s="578"/>
      <c r="J1053" s="579"/>
      <c r="K1053" s="579"/>
      <c r="L1053" s="580">
        <f t="shared" si="197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806</v>
      </c>
      <c r="E1054" s="1594">
        <f t="shared" si="198"/>
        <v>0</v>
      </c>
      <c r="F1054" s="1600"/>
      <c r="G1054" s="1558"/>
      <c r="H1054" s="1580"/>
      <c r="I1054" s="581"/>
      <c r="J1054" s="582"/>
      <c r="K1054" s="582"/>
      <c r="L1054" s="580">
        <f t="shared" si="197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807</v>
      </c>
      <c r="E1055" s="1594">
        <f t="shared" si="198"/>
        <v>0</v>
      </c>
      <c r="F1055" s="1600"/>
      <c r="G1055" s="1558"/>
      <c r="H1055" s="1580"/>
      <c r="I1055" s="581"/>
      <c r="J1055" s="582"/>
      <c r="K1055" s="582"/>
      <c r="L1055" s="580">
        <f t="shared" si="197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808</v>
      </c>
      <c r="E1056" s="1594">
        <f t="shared" si="198"/>
        <v>0</v>
      </c>
      <c r="F1056" s="1599"/>
      <c r="G1056" s="1557"/>
      <c r="H1056" s="1579"/>
      <c r="I1056" s="588"/>
      <c r="J1056" s="589"/>
      <c r="K1056" s="589"/>
      <c r="L1056" s="580">
        <f t="shared" si="197"/>
        <v>0</v>
      </c>
    </row>
    <row r="1057" spans="1:12" ht="15.75">
      <c r="A1057" s="7">
        <v>805</v>
      </c>
      <c r="B1057" s="1241">
        <v>5700</v>
      </c>
      <c r="C1057" s="1745" t="s">
        <v>1445</v>
      </c>
      <c r="D1057" s="1746"/>
      <c r="E1057" s="1630">
        <f t="shared" si="198"/>
        <v>0</v>
      </c>
      <c r="F1057" s="1601">
        <f aca="true" t="shared" si="205" ref="F1057:L1057">SUM(F1058:F1060)</f>
        <v>0</v>
      </c>
      <c r="G1057" s="1555">
        <f t="shared" si="205"/>
        <v>0</v>
      </c>
      <c r="H1057" s="1577">
        <f t="shared" si="205"/>
        <v>0</v>
      </c>
      <c r="I1057" s="607">
        <f t="shared" si="205"/>
        <v>0</v>
      </c>
      <c r="J1057" s="608">
        <f t="shared" si="205"/>
        <v>0</v>
      </c>
      <c r="K1057" s="608">
        <f t="shared" si="205"/>
        <v>0</v>
      </c>
      <c r="L1057" s="609">
        <f t="shared" si="205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810</v>
      </c>
      <c r="E1058" s="1594">
        <f t="shared" si="198"/>
        <v>0</v>
      </c>
      <c r="F1058" s="1590">
        <v>0</v>
      </c>
      <c r="G1058" s="1590">
        <v>0</v>
      </c>
      <c r="H1058" s="1590">
        <v>0</v>
      </c>
      <c r="I1058" s="1590">
        <v>0</v>
      </c>
      <c r="J1058" s="1590">
        <v>0</v>
      </c>
      <c r="K1058" s="1590">
        <v>0</v>
      </c>
      <c r="L1058" s="580">
        <f t="shared" si="197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811</v>
      </c>
      <c r="E1059" s="1594">
        <f t="shared" si="198"/>
        <v>0</v>
      </c>
      <c r="F1059" s="1590">
        <v>0</v>
      </c>
      <c r="G1059" s="1590">
        <v>0</v>
      </c>
      <c r="H1059" s="1590">
        <v>0</v>
      </c>
      <c r="I1059" s="1590">
        <v>0</v>
      </c>
      <c r="J1059" s="1590">
        <v>0</v>
      </c>
      <c r="K1059" s="1590">
        <v>0</v>
      </c>
      <c r="L1059" s="580">
        <f t="shared" si="197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812</v>
      </c>
      <c r="E1060" s="1594">
        <f t="shared" si="198"/>
        <v>0</v>
      </c>
      <c r="F1060" s="1590">
        <v>0</v>
      </c>
      <c r="G1060" s="1590">
        <v>0</v>
      </c>
      <c r="H1060" s="1590">
        <v>0</v>
      </c>
      <c r="I1060" s="1590">
        <v>0</v>
      </c>
      <c r="J1060" s="1590">
        <v>0</v>
      </c>
      <c r="K1060" s="1590">
        <v>0</v>
      </c>
      <c r="L1060" s="580">
        <f t="shared" si="197"/>
        <v>0</v>
      </c>
    </row>
    <row r="1061" spans="1:12" ht="36" customHeight="1" thickBot="1">
      <c r="A1061" s="8">
        <v>820</v>
      </c>
      <c r="B1061" s="1254">
        <v>98</v>
      </c>
      <c r="C1061" s="1747" t="s">
        <v>813</v>
      </c>
      <c r="D1061" s="1748"/>
      <c r="E1061" s="1631">
        <f t="shared" si="198"/>
        <v>0</v>
      </c>
      <c r="F1061" s="1607"/>
      <c r="G1061" s="1607"/>
      <c r="H1061" s="1607"/>
      <c r="I1061" s="1590">
        <v>0</v>
      </c>
      <c r="J1061" s="1590">
        <v>0</v>
      </c>
      <c r="K1061" s="1590">
        <v>0</v>
      </c>
      <c r="L1061" s="580">
        <f t="shared" si="197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1020</v>
      </c>
      <c r="D1065" s="1262">
        <f>+B1065</f>
        <v>0</v>
      </c>
      <c r="E1065" s="523">
        <f aca="true" t="shared" si="206" ref="E1065:J1065">SUM(E954,E957,E963,E969,E970,E988,E992,E998,E1001,E1002,E1003,E1004,E1005,E1012,E1019,E1020,E1021,E1022,E1029,E1033,E1034,E1035,E1036,E1039,E1040,E1048,E1051,E1052,E1057)+E1061</f>
        <v>615</v>
      </c>
      <c r="F1065" s="524">
        <f t="shared" si="206"/>
        <v>615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615</v>
      </c>
      <c r="J1065" s="755">
        <f t="shared" si="206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615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49" t="str">
        <f>$B$7</f>
        <v>ОТЧЕТНИ ДАННИ ПО ЕБК ЗА ИЗПЪЛНЕНИЕТО НА БЮДЖЕТА</v>
      </c>
      <c r="C1069" s="1750"/>
      <c r="D1069" s="1750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1377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51" t="str">
        <f>$B$9</f>
        <v>ПГТ Н.Й.Вапцаров</v>
      </c>
      <c r="C1071" s="1752"/>
      <c r="D1071" s="1753"/>
      <c r="E1071" s="1059" t="str">
        <f>$E$9</f>
        <v>01.01.2021</v>
      </c>
      <c r="F1071" s="1144" t="str">
        <f>$F$9</f>
        <v>31.12.2021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54" t="e">
        <f>$B$12</f>
        <v>#N/A</v>
      </c>
      <c r="C1074" s="1755"/>
      <c r="D1074" s="1756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873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815</v>
      </c>
      <c r="C1078" s="1275" t="s">
        <v>816</v>
      </c>
      <c r="D1078" s="1276" t="s">
        <v>817</v>
      </c>
      <c r="E1078" s="1277" t="s">
        <v>818</v>
      </c>
      <c r="F1078" s="1278" t="s">
        <v>819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820</v>
      </c>
      <c r="D1079" s="1281" t="s">
        <v>821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822</v>
      </c>
      <c r="D1080" s="1284" t="s">
        <v>823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824</v>
      </c>
      <c r="D1081" s="1287" t="s">
        <v>825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826</v>
      </c>
      <c r="D1082" s="1281" t="s">
        <v>827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828</v>
      </c>
      <c r="D1083" s="1284" t="s">
        <v>823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829</v>
      </c>
      <c r="D1084" s="1290" t="s">
        <v>830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831</v>
      </c>
      <c r="D1085" s="1281" t="s">
        <v>832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833</v>
      </c>
      <c r="D1086" s="1292" t="s">
        <v>834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835</v>
      </c>
      <c r="D1087" s="1287" t="s">
        <v>836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837</v>
      </c>
      <c r="D1088" s="1281" t="s">
        <v>838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839</v>
      </c>
      <c r="D1089" s="1292" t="s">
        <v>840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841</v>
      </c>
      <c r="D1090" s="1287" t="s">
        <v>842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843</v>
      </c>
      <c r="D1091" s="1281" t="s">
        <v>1850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1851</v>
      </c>
      <c r="D1092" s="1281" t="s">
        <v>1499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1852</v>
      </c>
      <c r="D1093" s="1281" t="s">
        <v>1497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1853</v>
      </c>
      <c r="D1094" s="1281" t="s">
        <v>1498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1854</v>
      </c>
      <c r="D1095" s="1281" t="s">
        <v>1855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1856</v>
      </c>
      <c r="D1096" s="1281" t="s">
        <v>1857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1858</v>
      </c>
      <c r="D1097" s="1281" t="s">
        <v>1859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1860</v>
      </c>
      <c r="D1098" s="1281" t="s">
        <v>1861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1862</v>
      </c>
      <c r="D1099" s="1281" t="s">
        <v>1863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1864</v>
      </c>
      <c r="D1100" s="1295" t="s">
        <v>1865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1375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57" t="s">
        <v>1866</v>
      </c>
      <c r="C1102" s="1757"/>
      <c r="D1102" s="1757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  <mergeCell ref="C1034:D1034"/>
    <mergeCell ref="C1035:D1035"/>
    <mergeCell ref="C1036:D1036"/>
    <mergeCell ref="C1039:D1039"/>
    <mergeCell ref="C1040:D1040"/>
    <mergeCell ref="C1048:D1048"/>
    <mergeCell ref="C1019:D1019"/>
    <mergeCell ref="C1020:D1020"/>
    <mergeCell ref="C1021:D1021"/>
    <mergeCell ref="C1022:D1022"/>
    <mergeCell ref="C1029:D1029"/>
    <mergeCell ref="C1033:D1033"/>
    <mergeCell ref="C998:D998"/>
    <mergeCell ref="C1001:D1001"/>
    <mergeCell ref="C1002:D1002"/>
    <mergeCell ref="C1003:D1003"/>
    <mergeCell ref="C1004:D1004"/>
    <mergeCell ref="C1005:D1005"/>
    <mergeCell ref="C957:D957"/>
    <mergeCell ref="C963:D963"/>
    <mergeCell ref="C969:D969"/>
    <mergeCell ref="C970:D970"/>
    <mergeCell ref="C988:D988"/>
    <mergeCell ref="C992:D992"/>
    <mergeCell ref="B938:D938"/>
    <mergeCell ref="B940:D940"/>
    <mergeCell ref="B943:D943"/>
    <mergeCell ref="E947:H947"/>
    <mergeCell ref="I947:L947"/>
    <mergeCell ref="C954:D954"/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E1061:K106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1947</v>
      </c>
      <c r="I2" s="28"/>
    </row>
    <row r="3" spans="1:9" ht="12.75">
      <c r="A3" s="28" t="s">
        <v>863</v>
      </c>
      <c r="B3" s="28" t="s">
        <v>1945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1946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54">
        <f>$B$12</f>
        <v>0</v>
      </c>
      <c r="J19" s="1755"/>
      <c r="K19" s="175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6" t="s">
        <v>1930</v>
      </c>
      <c r="M23" s="1817"/>
      <c r="N23" s="1817"/>
      <c r="O23" s="1818"/>
      <c r="P23" s="1819" t="s">
        <v>1931</v>
      </c>
      <c r="Q23" s="1820"/>
      <c r="R23" s="1820"/>
      <c r="S23" s="1671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1920</v>
      </c>
      <c r="M24" s="1573" t="s">
        <v>1921</v>
      </c>
      <c r="N24" s="1574" t="s">
        <v>1922</v>
      </c>
      <c r="O24" s="1575" t="s">
        <v>1923</v>
      </c>
      <c r="P24" s="1587" t="s">
        <v>1924</v>
      </c>
      <c r="Q24" s="1588" t="s">
        <v>1925</v>
      </c>
      <c r="R24" s="1589" t="s">
        <v>1926</v>
      </c>
      <c r="S24" s="1565" t="s">
        <v>1927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1917</v>
      </c>
      <c r="S25" s="762" t="s">
        <v>1916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61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64" t="s">
        <v>1027</v>
      </c>
      <c r="K33" s="1764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67" t="s">
        <v>726</v>
      </c>
      <c r="K39" s="1767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62" t="s">
        <v>869</v>
      </c>
      <c r="K45" s="1763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64" t="s">
        <v>733</v>
      </c>
      <c r="K46" s="1764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8" t="s">
        <v>752</v>
      </c>
      <c r="K64" s="1758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8" t="s">
        <v>0</v>
      </c>
      <c r="K68" s="1758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8" t="s">
        <v>752</v>
      </c>
      <c r="K74" s="1758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8" t="s">
        <v>754</v>
      </c>
      <c r="K77" s="1758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60" t="s">
        <v>755</v>
      </c>
      <c r="K78" s="1761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60" t="s">
        <v>756</v>
      </c>
      <c r="K79" s="1761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60" t="s">
        <v>757</v>
      </c>
      <c r="K80" s="1761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8" t="s">
        <v>758</v>
      </c>
      <c r="K81" s="1758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1932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8" t="s">
        <v>770</v>
      </c>
      <c r="K95" s="1758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8" t="s">
        <v>771</v>
      </c>
      <c r="K96" s="1758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8" t="s">
        <v>772</v>
      </c>
      <c r="K97" s="1758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8" t="s">
        <v>773</v>
      </c>
      <c r="K98" s="1758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8" t="s">
        <v>780</v>
      </c>
      <c r="K105" s="1758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8" t="s">
        <v>784</v>
      </c>
      <c r="K109" s="1758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8" t="s">
        <v>847</v>
      </c>
      <c r="K110" s="1758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60" t="s">
        <v>785</v>
      </c>
      <c r="K111" s="1761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8" t="s">
        <v>389</v>
      </c>
      <c r="K112" s="1758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9" t="s">
        <v>786</v>
      </c>
      <c r="K115" s="1759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9" t="s">
        <v>787</v>
      </c>
      <c r="K116" s="1759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9" t="s">
        <v>1773</v>
      </c>
      <c r="K124" s="1759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9" t="s">
        <v>803</v>
      </c>
      <c r="K127" s="1759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8" t="s">
        <v>804</v>
      </c>
      <c r="K128" s="1758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54">
        <f>$B$12</f>
        <v>0</v>
      </c>
      <c r="J150" s="1755"/>
      <c r="K150" s="175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7" t="s">
        <v>1866</v>
      </c>
      <c r="J178" s="1757"/>
      <c r="K178" s="175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1936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2022-01-05T11:53:42Z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