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9435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8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8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8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<sst xmlns="http://schemas.openxmlformats.org/spreadsheetml/2006/main" count="3460" uniqueCount="1947">
  <si>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</si>
  <si>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</si>
  <si>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</si>
  <si>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</si>
  <si>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</si>
  <si>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</si>
  <si>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</si>
  <si>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</si>
  <si>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</si>
  <si>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</si>
  <si>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</si>
  <si>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</si>
  <si>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</si>
  <si>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</si>
  <si>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</si>
  <si>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</si>
  <si>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</si>
  <si>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</si>
  <si>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</si>
  <si>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</si>
  <si>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</si>
  <si>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</si>
  <si>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</si>
  <si>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</si>
  <si>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</si>
  <si>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</si>
  <si>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</si>
  <si>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</si>
  <si>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</si>
  <si>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</si>
  <si>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</si>
  <si>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</si>
  <si>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</si>
  <si>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</si>
  <si>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</si>
  <si>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</si>
  <si>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</si>
  <si>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</si>
  <si>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</si>
  <si>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</si>
  <si>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</si>
  <si>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</si>
  <si>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</si>
  <si>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</si>
  <si>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</si>
  <si>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</si>
  <si>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</si>
  <si>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</si>
  <si>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</si>
  <si>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</si>
  <si>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</si>
  <si>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</si>
  <si>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</si>
  <si>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</si>
  <si>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</si>
  <si>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</si>
  <si>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</si>
  <si>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</si>
  <si>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</si>
  <si>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</si>
  <si>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</si>
  <si>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</si>
  <si>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</si>
  <si>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</si>
  <si>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</si>
  <si>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</si>
  <si>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</si>
  <si>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</si>
  <si>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</si>
  <si>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</si>
  <si>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</si>
  <si>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</si>
  <si>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</si>
  <si>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</si>
  <si>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</si>
  <si>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</si>
  <si>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</si>
  <si>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</si>
  <si>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</si>
  <si>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</si>
  <si>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</si>
  <si>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</si>
  <si>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</si>
  <si>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</si>
  <si>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</si>
  <si>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</si>
  <si>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</si>
  <si>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</si>
  <si>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</si>
  <si>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</si>
  <si>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</si>
  <si>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</si>
  <si>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</si>
  <si>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</si>
  <si>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</si>
  <si>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</si>
  <si>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</si>
  <si>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</si>
  <si>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</si>
  <si>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</si>
  <si>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</si>
  <si>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</si>
  <si>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</si>
  <si>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</si>
  <si>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</si>
  <si>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</si>
  <si>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</si>
  <si>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</si>
  <si>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</si>
  <si>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</si>
  <si>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</si>
  <si>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</si>
  <si>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</si>
  <si>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</si>
  <si>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</si>
  <si>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</si>
  <si>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</si>
  <si>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</si>
  <si>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</si>
  <si>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</si>
  <si>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</si>
  <si>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</si>
  <si>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</si>
  <si>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</si>
  <si>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</si>
  <si>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</si>
  <si>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</si>
  <si>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</si>
  <si>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</si>
  <si>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</si>
  <si>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</si>
  <si>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</si>
  <si>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</si>
  <si>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</si>
  <si>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</si>
  <si>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</si>
  <si>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</si>
  <si>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</si>
  <si>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</si>
  <si>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</si>
  <si>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</si>
  <si>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</si>
  <si>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</si>
  <si>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</si>
  <si>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</si>
  <si>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</si>
  <si>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</si>
  <si>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</si>
  <si>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</si>
  <si>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</si>
  <si>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</si>
  <si>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</si>
  <si>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</si>
  <si>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</si>
  <si>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</si>
  <si>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</si>
  <si>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</si>
  <si>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</si>
  <si>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</si>
  <si>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</si>
  <si>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</si>
  <si>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</si>
  <si>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</si>
  <si>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</si>
  <si>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</si>
  <si>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</si>
  <si>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</si>
  <si>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</si>
  <si>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</si>
  <si>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</si>
  <si>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</si>
  <si>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</si>
  <si>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</si>
  <si>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</si>
  <si>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</si>
  <si>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</si>
  <si>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</si>
  <si>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</si>
  <si>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</si>
  <si>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</si>
  <si>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</si>
  <si>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</si>
  <si>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</si>
  <si>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</si>
  <si>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</si>
  <si>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</si>
  <si>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</si>
  <si>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</si>
  <si>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</si>
  <si>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</si>
  <si>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</si>
  <si>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</si>
  <si>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</si>
  <si>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</si>
  <si>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</si>
  <si>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</si>
  <si>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</si>
  <si>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</si>
  <si>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</si>
  <si>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</si>
  <si>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</si>
  <si>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</si>
  <si>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</si>
  <si>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</si>
  <si>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</si>
  <si>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</si>
  <si>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</si>
  <si>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</si>
  <si>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</si>
  <si>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</si>
  <si>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</si>
  <si>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</si>
  <si>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</si>
  <si>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</si>
  <si>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</si>
  <si>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</si>
  <si>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</si>
  <si>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</si>
  <si>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</si>
  <si>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</si>
  <si>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</si>
  <si>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</si>
  <si>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</si>
  <si>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</si>
  <si>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</si>
  <si>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</si>
  <si>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</si>
  <si>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</si>
  <si>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</si>
  <si>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</si>
  <si>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</si>
  <si>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</si>
  <si>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</si>
  <si>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</si>
  <si>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</si>
  <si>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</si>
  <si>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</si>
  <si>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</si>
  <si>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</si>
  <si>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</si>
  <si>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</si>
  <si>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</si>
  <si>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</si>
  <si>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</si>
  <si>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</si>
  <si>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</si>
  <si>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</si>
  <si>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</si>
  <si>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</si>
  <si>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</si>
  <si>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</si>
  <si>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</si>
  <si>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</si>
  <si>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</si>
  <si>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</si>
  <si>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</si>
  <si>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</si>
  <si>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</si>
  <si>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</si>
  <si>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</si>
  <si>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</si>
  <si>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</si>
  <si>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</si>
  <si>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</si>
  <si>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</si>
  <si>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</si>
  <si>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</si>
  <si>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</si>
  <si>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</si>
  <si>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</si>
  <si>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</si>
  <si>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</si>
  <si>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</si>
  <si>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</si>
  <si>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</si>
  <si>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</si>
  <si>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</si>
  <si>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</si>
  <si>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</si>
  <si>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</si>
  <si>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</si>
  <si>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</si>
  <si>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</si>
  <si>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</si>
  <si>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</si>
  <si>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</si>
  <si>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</si>
  <si>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</si>
  <si>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</si>
  <si>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</si>
  <si>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</si>
  <si>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</si>
  <si>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</si>
  <si>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</si>
  <si>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</si>
  <si>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</si>
  <si>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</si>
  <si>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</si>
  <si>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</si>
  <si>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</si>
  <si>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</si>
  <si>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</si>
  <si>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</si>
  <si>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</si>
  <si>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</si>
  <si>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</si>
  <si>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</si>
  <si>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</si>
  <si>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</si>
  <si>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</si>
  <si>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</si>
  <si>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</si>
  <si>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</si>
  <si>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</si>
  <si>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</si>
  <si>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</si>
  <si>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</si>
  <si>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</si>
  <si>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</si>
  <si>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</si>
  <si>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</si>
  <si>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</si>
  <si>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</si>
  <si>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</si>
  <si>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</si>
  <si>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</si>
  <si>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</si>
  <si>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</si>
  <si>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</si>
  <si>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</si>
  <si>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</si>
  <si>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</si>
  <si>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</si>
  <si>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</si>
  <si>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</si>
  <si>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</si>
  <si>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</si>
  <si>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</si>
  <si>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</si>
  <si>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</si>
  <si>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</si>
  <si>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</si>
  <si>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</si>
  <si>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</si>
  <si>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</si>
  <si>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</si>
  <si>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</si>
  <si>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</si>
  <si>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</si>
  <si>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</si>
  <si>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</si>
  <si>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</si>
  <si>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</si>
  <si>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</si>
  <si>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</si>
  <si>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</si>
  <si>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</si>
  <si>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</si>
  <si>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</si>
  <si>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</si>
  <si>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</si>
  <si>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</si>
  <si>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</si>
  <si>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</si>
  <si>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</si>
  <si>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</si>
  <si>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</si>
  <si>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</si>
  <si>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</si>
  <si>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</si>
  <si>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</si>
  <si>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</si>
  <si>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</si>
  <si>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</si>
  <si>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</si>
  <si>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</si>
  <si>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</si>
  <si>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</si>
  <si>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</si>
  <si>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</si>
  <si>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</si>
  <si>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</si>
  <si>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</si>
  <si>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</si>
  <si>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</si>
  <si>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</si>
  <si>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</si>
  <si>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</si>
  <si>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</si>
  <si>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</si>
  <si>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</si>
  <si>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</si>
  <si>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</si>
  <si>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</si>
  <si>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</si>
  <si>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</si>
  <si>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</si>
  <si>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</si>
  <si>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</si>
  <si>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</si>
  <si>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</si>
  <si>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</si>
  <si>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</si>
  <si>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</si>
  <si>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</si>
  <si>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</si>
  <si>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</si>
  <si>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</si>
  <si>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</si>
  <si>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</si>
  <si>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</si>
  <si>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</si>
  <si>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</si>
  <si>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</si>
  <si>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</si>
  <si>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</si>
  <si>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</si>
  <si>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</si>
  <si>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</si>
  <si>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</si>
  <si>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</si>
  <si>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</si>
  <si>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</si>
  <si>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</si>
  <si>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</si>
  <si>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</si>
  <si>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</si>
  <si>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</si>
  <si>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</si>
  <si>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</si>
  <si>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</si>
  <si>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</si>
  <si>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</si>
  <si>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</si>
  <si>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</si>
  <si>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</si>
  <si>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</si>
  <si>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</si>
  <si>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</si>
  <si>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</si>
  <si>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</si>
  <si>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</si>
  <si>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</si>
  <si>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</si>
  <si>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</si>
  <si>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</si>
  <si>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</si>
  <si>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</si>
  <si>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</si>
  <si>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</si>
  <si>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</si>
  <si>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</si>
  <si>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</si>
  <si>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</si>
  <si>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</si>
  <si>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</si>
  <si>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</si>
  <si>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</si>
  <si>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</si>
  <si>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</si>
  <si>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</si>
  <si>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</si>
  <si>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</si>
  <si>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</si>
  <si>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</si>
  <si>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</si>
  <si>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</si>
  <si>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</si>
  <si>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</si>
  <si>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</si>
  <si>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</si>
  <si>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</si>
  <si>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</si>
  <si>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</si>
  <si>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</si>
  <si>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</si>
  <si>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</si>
  <si>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</si>
  <si>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</si>
  <si>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</si>
  <si>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</si>
  <si>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</si>
  <si>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</si>
  <si>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</si>
  <si>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</si>
  <si>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</si>
  <si>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</si>
  <si>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</si>
  <si>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</si>
  <si>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</si>
  <si>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</si>
  <si>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</si>
  <si>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</si>
  <si>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</si>
  <si>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</si>
  <si>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</si>
  <si>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</si>
  <si>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</si>
  <si>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</si>
  <si>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</si>
  <si>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</si>
  <si>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</si>
  <si>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</si>
  <si>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</si>
  <si>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</si>
  <si>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</si>
  <si>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</si>
  <si>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</si>
  <si>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</si>
  <si>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</si>
  <si>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</si>
  <si>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</si>
  <si>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</si>
  <si>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</si>
  <si>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</si>
  <si>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</si>
  <si>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</si>
  <si>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</si>
  <si>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</si>
  <si>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</si>
  <si>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</si>
  <si>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</si>
  <si>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</si>
  <si>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</si>
  <si>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</si>
  <si>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</si>
  <si>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</si>
  <si>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</si>
  <si>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</si>
  <si>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</si>
  <si>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</si>
  <si>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</si>
  <si>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</si>
  <si>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</si>
  <si>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</si>
  <si>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</si>
  <si>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</si>
  <si>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</si>
  <si>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</si>
  <si>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</si>
  <si>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</si>
  <si>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</si>
  <si>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</si>
  <si>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</si>
  <si>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</si>
  <si>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</si>
  <si>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</si>
  <si>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</si>
  <si>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</si>
  <si>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</si>
  <si>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</si>
  <si>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</si>
  <si>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</si>
  <si>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</si>
  <si>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</si>
  <si>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</si>
  <si>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</si>
  <si>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</si>
  <si>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</si>
  <si>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</si>
  <si>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</si>
  <si>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</si>
  <si>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</si>
  <si>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</si>
  <si>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</si>
  <si>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</si>
  <si>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</si>
  <si>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</si>
  <si>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</si>
  <si>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</si>
  <si>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</si>
  <si>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</si>
  <si>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</si>
  <si>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</si>
  <si>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</si>
  <si>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</si>
  <si>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</si>
  <si>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</si>
  <si>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</si>
  <si>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</si>
  <si>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</si>
  <si>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</si>
  <si>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</si>
  <si>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</si>
  <si>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</si>
  <si>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</si>
  <si>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</si>
  <si>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</si>
  <si>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</si>
  <si>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</si>
  <si>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</si>
  <si>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</si>
  <si>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</si>
  <si>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</si>
  <si>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</si>
  <si>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</si>
  <si>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</si>
  <si>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</si>
  <si>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</si>
  <si>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</si>
  <si>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</si>
  <si>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</si>
  <si>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</si>
  <si>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</si>
  <si>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</si>
  <si>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</si>
  <si>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</si>
  <si>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</si>
  <si>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</si>
  <si>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</si>
  <si>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</si>
  <si>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</si>
  <si>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</si>
  <si>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</si>
  <si>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</si>
  <si>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</si>
  <si>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</si>
  <si>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</si>
  <si>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</si>
  <si>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</si>
  <si>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</si>
  <si>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</si>
  <si>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</si>
  <si>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</si>
  <si>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</si>
  <si>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</si>
  <si>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</si>
  <si>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</si>
  <si>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</si>
  <si>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</si>
  <si>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</si>
  <si>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</si>
  <si>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</si>
  <si>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</si>
  <si>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</si>
  <si>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</si>
  <si>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</si>
  <si>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</si>
  <si>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</si>
  <si>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</si>
  <si>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</si>
  <si>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</si>
  <si>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</si>
  <si>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</si>
  <si>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</si>
  <si>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</si>
  <si>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</si>
  <si>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</si>
  <si>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</si>
  <si>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</si>
  <si>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</si>
  <si>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</si>
  <si>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</si>
  <si>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</si>
  <si>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</si>
  <si>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</si>
  <si>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</si>
  <si>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</si>
  <si>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</si>
  <si>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</si>
  <si>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</si>
  <si>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</si>
  <si>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</si>
  <si>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</si>
  <si>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</si>
  <si>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</si>
  <si>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</si>
  <si>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</si>
  <si>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</si>
  <si>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</si>
  <si>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</si>
  <si>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</si>
  <si>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</si>
  <si>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</si>
  <si>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</si>
  <si>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</si>
  <si>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</si>
  <si>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</si>
  <si>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</si>
  <si>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</si>
  <si>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</si>
  <si>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</si>
  <si>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</si>
  <si>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</si>
  <si>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</si>
  <si>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</si>
  <si>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</si>
  <si>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</si>
  <si>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</si>
  <si>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</si>
  <si>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</si>
  <si>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</si>
  <si>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</si>
  <si>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</si>
  <si>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</si>
  <si>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</si>
  <si>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</si>
  <si>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</si>
  <si>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</si>
  <si>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</si>
  <si>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</si>
  <si>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</si>
  <si>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</si>
  <si>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</si>
  <si>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</si>
  <si>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</si>
  <si>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</si>
  <si>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</si>
  <si>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</si>
  <si>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</si>
  <si>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</si>
  <si>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</si>
  <si>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</si>
  <si>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</si>
  <si>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</si>
  <si>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</si>
  <si>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</si>
  <si>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</si>
  <si>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</si>
  <si>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</si>
  <si>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</si>
  <si>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</si>
  <si>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</si>
  <si>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</si>
  <si>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</si>
  <si>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</si>
  <si>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</si>
  <si>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</si>
  <si>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</si>
  <si>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</si>
  <si>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</si>
  <si>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</si>
  <si>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</si>
  <si>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</si>
  <si>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</si>
  <si>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</si>
  <si>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</si>
  <si>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</si>
  <si>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</si>
  <si>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</si>
  <si>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</si>
  <si>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</si>
  <si>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</si>
  <si>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</si>
  <si>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</si>
  <si>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</si>
  <si>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</si>
  <si>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</si>
  <si>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</si>
  <si>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</si>
  <si>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</si>
  <si>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</si>
  <si>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</si>
  <si>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</si>
  <si>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</si>
  <si>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</si>
  <si>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</si>
  <si>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</si>
  <si>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</si>
  <si>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</si>
  <si>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</si>
  <si>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</si>
  <si>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</si>
  <si>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</si>
  <si>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</si>
  <si>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</si>
  <si>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</si>
  <si>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</si>
  <si>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</si>
  <si>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</si>
  <si>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</si>
  <si>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</si>
  <si>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</si>
  <si>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</si>
  <si>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</si>
  <si>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</si>
  <si>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</si>
  <si>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</si>
  <si>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</si>
  <si>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</si>
  <si>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</si>
  <si>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</si>
  <si>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</si>
  <si>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</si>
  <si>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</si>
  <si>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</si>
  <si>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</si>
  <si>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</si>
  <si>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</si>
  <si>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</si>
  <si>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</si>
  <si>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</si>
  <si>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</si>
  <si>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</si>
  <si>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</si>
  <si>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</si>
  <si>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</si>
  <si>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</si>
  <si>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</si>
  <si>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</si>
  <si>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</si>
  <si>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</si>
  <si>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</si>
  <si>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</si>
  <si>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</si>
  <si>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</si>
  <si>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</si>
  <si>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</si>
  <si>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</si>
  <si>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</si>
  <si>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</si>
  <si>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</si>
  <si>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</si>
  <si>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</si>
  <si>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</si>
  <si>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</si>
  <si>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</si>
  <si>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</si>
  <si>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</si>
  <si>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</si>
  <si>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</si>
  <si>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</si>
  <si>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</si>
  <si>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</si>
  <si>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</si>
  <si>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</si>
  <si>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</si>
  <si>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</si>
  <si>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</si>
  <si>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</si>
  <si>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</si>
  <si>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</si>
  <si>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</si>
  <si>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</si>
  <si>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</si>
  <si>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</si>
  <si>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</si>
  <si>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</si>
  <si>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</si>
  <si>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</si>
  <si>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</si>
  <si>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</si>
  <si>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</si>
  <si>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</si>
  <si>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</si>
  <si>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</si>
  <si>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</si>
  <si>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</si>
  <si>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</si>
  <si>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</si>
  <si>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</si>
  <si>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</si>
  <si>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</si>
  <si>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</si>
  <si>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</si>
  <si>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</si>
  <si>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</si>
  <si>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</si>
  <si>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</si>
  <si>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</si>
  <si>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</si>
  <si>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</si>
  <si>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</si>
  <si>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</si>
  <si>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</si>
  <si>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</si>
  <si>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</si>
  <si>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</si>
  <si>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</si>
  <si>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</si>
  <si>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</si>
  <si>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</si>
  <si>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</si>
  <si>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</si>
  <si>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</si>
  <si>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</si>
  <si>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</si>
  <si>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</si>
  <si>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</si>
  <si>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</si>
  <si>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</si>
  <si>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</si>
  <si>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</si>
  <si>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</si>
  <si>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</si>
  <si>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</si>
  <si>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</si>
  <si>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</si>
  <si>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</si>
  <si>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</si>
  <si>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</si>
  <si>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</si>
  <si>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</si>
  <si>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</si>
  <si>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</si>
  <si>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</si>
  <si>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</si>
  <si>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</si>
  <si>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</si>
  <si>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</si>
  <si>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</si>
  <si>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</si>
  <si>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</si>
  <si>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</si>
  <si>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</si>
  <si>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</si>
  <si>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</si>
  <si>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</si>
  <si>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</si>
  <si>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</si>
  <si>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</si>
  <si>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</si>
  <si>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</si>
  <si>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</si>
  <si>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</si>
  <si>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</si>
  <si>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</si>
  <si>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</si>
  <si>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</si>
  <si>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</si>
  <si>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</si>
  <si>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</si>
  <si>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</si>
  <si>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</si>
  <si>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</si>
  <si>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</si>
  <si>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</si>
  <si>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</si>
  <si>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</si>
  <si>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</si>
  <si>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</si>
  <si>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</si>
  <si>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</si>
  <si>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</si>
  <si>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</si>
  <si>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</si>
  <si>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</si>
  <si>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</si>
  <si>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</si>
  <si>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</si>
  <si>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</si>
  <si>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</si>
  <si>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</si>
  <si>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</si>
  <si>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</si>
  <si>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</si>
  <si>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</si>
  <si>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</si>
  <si>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</si>
  <si>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</si>
  <si>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</si>
  <si>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</si>
  <si>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</si>
  <si>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</si>
  <si>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</si>
  <si>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</si>
  <si>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</si>
  <si>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</si>
  <si>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</si>
  <si>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</si>
  <si>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</si>
  <si>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</si>
  <si>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</si>
  <si>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</si>
  <si>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</si>
  <si>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</si>
  <si>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</si>
  <si>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</si>
  <si>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</si>
  <si>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</si>
  <si>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</si>
  <si>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</si>
  <si>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</si>
  <si>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</si>
  <si>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</si>
  <si>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</si>
  <si>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</si>
  <si>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</si>
  <si>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</si>
  <si>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</si>
  <si>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</si>
  <si>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</si>
  <si>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</si>
  <si>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</si>
  <si>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</si>
  <si>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</si>
  <si>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</si>
  <si>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</si>
  <si>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</si>
  <si>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</si>
  <si>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</si>
  <si>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</si>
  <si>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</si>
  <si>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</si>
  <si>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</si>
  <si>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</si>
  <si>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</si>
  <si>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</si>
  <si>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</si>
  <si>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</si>
  <si>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</si>
  <si>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</si>
  <si>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</si>
  <si>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</si>
  <si>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</si>
  <si>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</si>
  <si>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</si>
  <si>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</si>
  <si>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</si>
  <si>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</si>
  <si>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</si>
  <si>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</si>
  <si>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</si>
  <si>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</si>
  <si>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</si>
  <si>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</si>
  <si>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</si>
  <si>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</si>
  <si>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</si>
  <si>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</si>
  <si>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</si>
  <si>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</si>
  <si>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</si>
  <si>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</si>
  <si>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</si>
  <si>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</si>
  <si>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</si>
  <si>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</si>
  <si>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</si>
  <si>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</si>
  <si>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</si>
  <si>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</si>
  <si>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</si>
  <si>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</si>
  <si>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</si>
  <si>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</si>
  <si>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</si>
  <si>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</si>
  <si>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</si>
  <si>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</si>
  <si>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</si>
  <si>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</si>
  <si>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</si>
  <si>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</si>
  <si>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</si>
  <si>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</si>
  <si>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</si>
  <si>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</si>
  <si>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</si>
  <si>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</si>
  <si>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</si>
  <si>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</si>
  <si>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</si>
  <si>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</si>
  <si>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</si>
  <si>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</si>
  <si>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</si>
  <si>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</si>
  <si>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</si>
  <si>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</si>
  <si>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</si>
  <si>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</si>
  <si>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</si>
  <si>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</si>
  <si>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</si>
  <si>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</si>
  <si>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</si>
  <si>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</si>
  <si>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</si>
  <si>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</si>
  <si>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</si>
  <si>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</si>
  <si>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</si>
  <si>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</si>
  <si>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</si>
  <si>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</si>
  <si>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</si>
  <si>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</si>
  <si>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</si>
  <si>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</si>
  <si>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</si>
  <si>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</si>
  <si>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</si>
  <si>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</si>
  <si>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</si>
  <si>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</si>
  <si>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</si>
  <si>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</si>
  <si>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</si>
  <si>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</si>
  <si>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</si>
  <si>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</si>
  <si>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</si>
  <si>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</si>
  <si>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</si>
  <si>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</si>
  <si>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</si>
  <si>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</si>
  <si>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</si>
  <si>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</si>
  <si>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</si>
  <si>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</si>
  <si>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</si>
  <si>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</si>
  <si>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</si>
  <si>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</si>
  <si>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</si>
  <si>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</si>
  <si>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</si>
  <si>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</si>
  <si>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</si>
  <si>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</si>
  <si>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</si>
  <si>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</si>
  <si>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</si>
  <si>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</si>
  <si>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</si>
  <si>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</si>
  <si>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</si>
  <si>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</si>
  <si>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</si>
  <si>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</si>
  <si>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</si>
  <si>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</si>
  <si>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</si>
  <si>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</si>
  <si>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</si>
  <si>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</si>
  <si>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</si>
  <si>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</si>
  <si>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</si>
  <si>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</si>
  <si>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</si>
  <si>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</si>
  <si>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</si>
  <si>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</si>
  <si>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</si>
  <si>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</si>
  <si>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</si>
  <si>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</si>
  <si>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</si>
  <si>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</si>
  <si>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</si>
  <si>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</si>
  <si>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</si>
  <si>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</si>
  <si>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</si>
  <si>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</si>
  <si>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</si>
  <si>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</si>
  <si>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</si>
  <si>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</si>
  <si>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</si>
  <si>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</si>
  <si>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</si>
  <si>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</si>
  <si>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</si>
  <si>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</si>
  <si>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</si>
  <si>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</si>
  <si>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</si>
  <si>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</si>
  <si>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</si>
  <si>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</si>
  <si>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</si>
  <si>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</si>
  <si>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</si>
  <si>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</si>
  <si>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</si>
  <si>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</si>
  <si>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</si>
  <si>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</si>
  <si>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</si>
  <si>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</si>
  <si>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</si>
  <si>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</si>
  <si>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</si>
  <si>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</si>
  <si>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</si>
  <si>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</si>
  <si>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</si>
  <si>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</si>
  <si>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</si>
  <si>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</si>
  <si>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</si>
  <si>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</si>
  <si>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</si>
  <si>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</si>
  <si>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</si>
  <si>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</si>
  <si>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</si>
  <si>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</si>
  <si>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</si>
  <si>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</si>
  <si>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</si>
  <si>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</si>
  <si>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</si>
  <si>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</si>
  <si>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</si>
  <si>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</si>
  <si>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</si>
  <si>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</si>
  <si>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</si>
  <si>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</si>
  <si>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</si>
  <si>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</si>
  <si>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</si>
  <si>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</si>
  <si>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</si>
  <si>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</si>
  <si>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</si>
  <si>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</si>
  <si>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</si>
  <si>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</si>
  <si>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</si>
  <si>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</si>
  <si>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</si>
  <si>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</si>
  <si>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</si>
  <si>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</si>
  <si>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</si>
  <si>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</si>
  <si>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</si>
  <si>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</si>
  <si>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</si>
  <si>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</si>
  <si>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</si>
  <si>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</si>
  <si>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</si>
  <si>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</si>
  <si>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</si>
  <si>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</si>
  <si>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</si>
  <si>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</si>
  <si>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</si>
  <si>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</si>
  <si>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</si>
  <si>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</si>
  <si>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</si>
  <si>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</si>
  <si>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</si>
  <si>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</si>
  <si>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</si>
  <si>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</si>
  <si>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</si>
  <si>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</si>
  <si>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</si>
  <si>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</si>
  <si>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</si>
  <si>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</si>
  <si>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</si>
  <si>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</si>
  <si>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</si>
  <si>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</si>
  <si>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</si>
  <si>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</si>
  <si>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</si>
  <si>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</si>
  <si>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</si>
  <si>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</si>
  <si>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</si>
  <si>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</si>
  <si>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</si>
  <si>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</si>
  <si>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</si>
  <si>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</si>
  <si>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</si>
  <si>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</si>
  <si>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</si>
  <si>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</si>
  <si>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</si>
  <si>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</si>
  <si>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</si>
  <si>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</si>
  <si>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</si>
  <si>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</si>
  <si>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</si>
  <si>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</si>
  <si>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</si>
  <si>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</si>
  <si>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</si>
  <si>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</si>
  <si>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</si>
  <si>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</si>
  <si>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</si>
  <si>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</si>
  <si>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</si>
  <si>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</si>
  <si>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</si>
  <si>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</si>
  <si>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</si>
  <si>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</si>
  <si>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</si>
  <si>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</si>
  <si>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</si>
  <si>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</si>
  <si>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</si>
  <si>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</si>
  <si>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</si>
  <si>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</si>
  <si>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</si>
  <si>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</si>
  <si>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</si>
  <si>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</si>
  <si>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</si>
  <si>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</si>
  <si>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</si>
  <si>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</si>
  <si>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</si>
  <si>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</si>
  <si>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</si>
  <si>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</si>
  <si>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</si>
  <si>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</si>
  <si>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</si>
  <si>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</si>
  <si>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</si>
  <si>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</si>
  <si>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</si>
  <si>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</si>
  <si>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</si>
  <si>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</si>
  <si>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</si>
  <si>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</si>
  <si>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</si>
  <si>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</si>
  <si>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</si>
  <si>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</si>
  <si>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</si>
  <si>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</si>
  <si>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</si>
  <si>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</si>
  <si>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</si>
  <si>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</si>
  <si>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</si>
  <si>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</si>
  <si>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</si>
  <si>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</si>
  <si>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</si>
  <si>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</si>
  <si>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</si>
  <si>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</si>
  <si>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</si>
  <si>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</si>
  <si>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</si>
  <si>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</si>
  <si>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</si>
  <si>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</si>
  <si>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</si>
  <si>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</si>
  <si>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</si>
  <si>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</si>
  <si>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</si>
  <si>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</si>
  <si>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</si>
  <si>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</si>
  <si>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</si>
  <si>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</si>
  <si>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</si>
  <si>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</si>
  <si>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</si>
  <si>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</si>
  <si>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</si>
  <si>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</si>
  <si>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</si>
  <si>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</si>
  <si>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</si>
  <si>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</si>
  <si>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</si>
  <si>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</si>
  <si>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</si>
  <si>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</si>
  <si>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</si>
  <si>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</si>
  <si>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</si>
  <si>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</si>
  <si>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</si>
  <si>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</si>
  <si>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</si>
  <si>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</si>
  <si>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</si>
  <si>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</si>
  <si>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</si>
  <si>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</si>
  <si>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</si>
  <si>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</si>
  <si>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</si>
  <si>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</si>
  <si>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</si>
  <si>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</si>
  <si>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</si>
  <si>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</si>
  <si>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</si>
  <si>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</si>
  <si>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</si>
  <si>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</si>
  <si>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</si>
  <si>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</si>
  <si>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</si>
  <si>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</si>
  <si>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</si>
  <si>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</si>
  <si>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</si>
  <si>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</si>
  <si>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</si>
  <si>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</si>
  <si>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</si>
  <si>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</si>
  <si>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</si>
  <si>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</si>
  <si>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</si>
  <si>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</si>
  <si>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</si>
  <si>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</si>
  <si>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</si>
  <si>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</si>
  <si>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</si>
  <si>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</si>
  <si>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</si>
  <si>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</si>
  <si>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</si>
  <si>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</si>
  <si>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</si>
  <si>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</si>
  <si>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</si>
  <si>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</si>
  <si>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</si>
  <si>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</si>
  <si>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</si>
  <si>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</si>
  <si>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</si>
  <si>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</si>
  <si>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</si>
  <si>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</si>
  <si>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</si>
  <si>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</si>
  <si>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</si>
  <si>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</si>
  <si>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</si>
  <si>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</si>
  <si>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</si>
  <si>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</si>
  <si>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</si>
  <si>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</si>
  <si>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</si>
  <si>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</si>
  <si>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</si>
  <si>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</si>
  <si>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</si>
  <si>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</si>
  <si>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</si>
  <si>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</si>
  <si>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</si>
  <si>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</si>
  <si>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</si>
  <si>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</si>
  <si>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</si>
  <si>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</si>
  <si>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</si>
  <si>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</si>
  <si>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</si>
  <si>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</si>
  <si>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</si>
  <si>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</si>
  <si>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</si>
  <si>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</si>
  <si>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</si>
  <si>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</si>
  <si>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</si>
  <si>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</si>
  <si>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</si>
  <si>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</si>
  <si>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</si>
  <si>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</si>
  <si>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</si>
  <si>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</si>
  <si>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</si>
  <si>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</si>
  <si>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</si>
  <si>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</si>
  <si>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</si>
  <si>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</si>
  <si>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</si>
  <si>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</si>
  <si>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</si>
  <si>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</si>
  <si>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</si>
  <si>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</si>
  <si>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</si>
  <si>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</si>
  <si>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</si>
  <si>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</si>
  <si>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</si>
  <si>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</si>
  <si>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</si>
  <si>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</si>
  <si>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</si>
  <si>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</si>
  <si>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</si>
  <si>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</si>
  <si>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</si>
  <si>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</si>
  <si>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</si>
  <si>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</si>
  <si>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</si>
  <si>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</si>
  <si>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</si>
  <si>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</si>
  <si>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</si>
  <si>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</si>
  <si>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</si>
  <si>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</si>
  <si>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</si>
  <si>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</si>
  <si>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</si>
  <si>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</si>
  <si>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</si>
  <si>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</si>
  <si>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</si>
  <si>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</si>
  <si>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</si>
  <si>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</si>
  <si>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</si>
  <si>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</si>
  <si>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</si>
  <si>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</si>
  <si>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</si>
  <si>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</si>
  <si>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</si>
  <si>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</si>
  <si>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</si>
  <si>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</si>
  <si>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</si>
  <si>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</si>
  <si>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</si>
  <si>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</si>
  <si>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</si>
  <si>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</si>
  <si>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</si>
  <si>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</si>
  <si>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</si>
  <si>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</si>
  <si>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</si>
  <si>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</si>
  <si>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</si>
  <si>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</si>
  <si>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</si>
  <si>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</si>
  <si>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</si>
  <si>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</si>
  <si>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</si>
  <si>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</si>
  <si>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</si>
  <si>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</si>
  <si>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</si>
  <si>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</si>
  <si>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</si>
  <si>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</si>
  <si>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</si>
  <si>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</si>
  <si>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</si>
  <si>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</si>
  <si>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</si>
  <si>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</si>
  <si>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</si>
  <si>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</si>
  <si>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</si>
  <si>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</si>
  <si>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</si>
  <si>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</si>
  <si>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</si>
  <si>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</si>
  <si>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</si>
  <si>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</si>
  <si>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</si>
  <si>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</si>
  <si>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</si>
  <si>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</si>
  <si>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</si>
  <si>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</si>
  <si>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</si>
  <si>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</si>
  <si>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</si>
  <si>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</si>
  <si>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</si>
  <si>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</si>
  <si>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</si>
  <si>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</si>
  <si>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</si>
  <si>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</si>
  <si>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</si>
  <si>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</si>
  <si>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</si>
  <si>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</si>
  <si>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</si>
  <si>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</si>
  <si>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</si>
  <si>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</si>
  <si>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</si>
  <si>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</si>
  <si>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</si>
  <si>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</si>
  <si>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</si>
  <si>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</si>
  <si>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</si>
  <si>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</si>
  <si>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</si>
  <si>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</si>
  <si>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</si>
  <si>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</si>
  <si>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</si>
  <si>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</si>
  <si>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</si>
  <si>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</si>
  <si>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</si>
  <si>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</si>
  <si>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</si>
  <si>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</si>
  <si>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</si>
  <si>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</si>
  <si>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</si>
  <si>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</si>
  <si>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</si>
  <si>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</si>
  <si>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</si>
  <si>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</si>
  <si>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</si>
  <si>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</si>
  <si>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</si>
  <si>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</si>
  <si>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</si>
  <si>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</si>
  <si>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</si>
  <si>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</si>
  <si>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</si>
  <si>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</si>
  <si>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</si>
  <si>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</si>
  <si>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</si>
  <si>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</si>
  <si>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</si>
  <si>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</si>
  <si>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</si>
  <si>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</si>
  <si>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</si>
  <si>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</si>
  <si>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</si>
  <si>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</si>
  <si>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</si>
  <si>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</si>
  <si>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</si>
  <si>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</si>
  <si>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</si>
  <si>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</si>
  <si>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</si>
  <si>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</si>
  <si>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</si>
  <si>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</si>
  <si>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</si>
  <si>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</si>
  <si>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</si>
  <si>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</si>
  <si>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</si>
  <si>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</si>
  <si>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</si>
  <si>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</si>
  <si>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</si>
  <si>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</si>
  <si>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</si>
  <si>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</si>
  <si>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</si>
  <si>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</si>
  <si>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</si>
  <si>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</si>
  <si>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</si>
  <si>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</si>
  <si>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</si>
  <si>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</si>
  <si>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</si>
  <si>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</si>
  <si>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</si>
  <si>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</si>
  <si>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</si>
  <si>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</si>
  <si>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</si>
  <si>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</si>
  <si>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</si>
  <si>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</si>
  <si>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</si>
  <si>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</si>
  <si>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</si>
  <si>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</si>
  <si>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</si>
  <si>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</si>
  <si>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</si>
  <si>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</si>
  <si>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</si>
  <si>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</si>
  <si>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</si>
  <si>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</si>
  <si>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</si>
  <si>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</si>
  <si>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</si>
  <si>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</si>
  <si>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</si>
  <si>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</si>
  <si>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</si>
  <si>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</si>
  <si>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</si>
  <si>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</si>
  <si>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</si>
  <si>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</si>
  <si>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</si>
  <si>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</si>
  <si>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</si>
  <si>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</si>
  <si>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</si>
  <si>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</si>
  <si>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</si>
  <si>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</si>
  <si>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</si>
  <si>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</si>
  <si>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</si>
  <si>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</si>
  <si>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</si>
  <si>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</si>
  <si>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</si>
  <si>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</si>
  <si>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</si>
  <si>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</si>
  <si>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</si>
  <si>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</si>
  <si>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</si>
  <si>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</si>
  <si>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</si>
  <si>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</si>
  <si>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</si>
  <si>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</si>
  <si>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</si>
  <si>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</si>
  <si>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</si>
  <si>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</si>
  <si>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</si>
  <si>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</si>
  <si>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</si>
  <si>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</si>
  <si>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</si>
  <si>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</si>
  <si>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</si>
  <si>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</si>
  <si>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</si>
  <si>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</si>
  <si>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</si>
  <si>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</si>
  <si>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</si>
  <si>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</si>
  <si>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</si>
  <si>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</si>
  <si>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</si>
  <si>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</si>
  <si>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</si>
  <si>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</si>
  <si>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</si>
  <si>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</si>
  <si>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</si>
  <si>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</si>
  <si>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</si>
  <si>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</si>
  <si>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</si>
  <si>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</si>
  <si>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</si>
  <si>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</si>
  <si>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</si>
  <si>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</si>
  <si>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</si>
  <si>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</si>
  <si>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</si>
  <si>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</si>
  <si>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</si>
  <si>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</si>
  <si>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</si>
  <si>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</si>
  <si>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</si>
  <si>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</si>
  <si>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</si>
  <si>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</si>
  <si>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</si>
  <si>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</si>
  <si>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</si>
  <si>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</si>
  <si>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</si>
  <si>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</si>
  <si>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</si>
  <si>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</si>
  <si>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</si>
  <si>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</si>
  <si>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</si>
  <si>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</si>
  <si>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</si>
  <si>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</si>
  <si>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</si>
  <si>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</si>
  <si>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</si>
  <si>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</si>
  <si>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</si>
  <si>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</si>
  <si>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</si>
  <si>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</si>
  <si>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</si>
  <si>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</si>
  <si>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</si>
  <si>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</si>
  <si>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</si>
  <si>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</si>
  <si>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</si>
  <si>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</si>
  <si>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</si>
  <si>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</si>
  <si>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</si>
  <si>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</si>
  <si>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</si>
  <si>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</si>
  <si>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</si>
  <si>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</si>
  <si>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</si>
  <si>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</si>
  <si>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</si>
  <si>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</si>
  <si>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</si>
  <si>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</si>
  <si>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</si>
  <si>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</si>
  <si>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</si>
  <si>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</si>
  <si>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</si>
  <si>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</si>
  <si>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</si>
  <si>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</si>
  <si>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</si>
  <si>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</si>
  <si>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</si>
  <si>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</si>
  <si>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</si>
  <si>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</si>
  <si>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</si>
  <si>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</si>
  <si>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</si>
  <si>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</si>
  <si>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</si>
  <si>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</si>
  <si>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</si>
  <si>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</si>
  <si>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</si>
  <si>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</si>
  <si>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</si>
  <si>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</si>
  <si>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</si>
  <si>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</si>
  <si>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</si>
  <si>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</si>
  <si>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</si>
  <si>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</si>
  <si>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</si>
  <si>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</si>
  <si>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</si>
  <si>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</si>
  <si>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</si>
  <si>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</si>
  <si>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</si>
  <si>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</si>
  <si>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</si>
  <si>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</si>
  <si>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</si>
  <si>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</si>
  <si>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</si>
  <si>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</si>
  <si>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</si>
  <si>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</si>
  <si>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</si>
  <si>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</si>
  <si>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</si>
  <si>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</si>
  <si>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</si>
  <si>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</si>
  <si>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</si>
  <si>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</si>
  <si>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</si>
  <si>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</si>
  <si>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</si>
  <si>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</si>
  <si>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</si>
  <si>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</si>
  <si>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</si>
  <si>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</si>
  <si>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</si>
  <si>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</si>
  <si>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</si>
  <si>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</si>
  <si>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</si>
  <si>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</si>
  <si>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</si>
  <si>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</si>
  <si>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</si>
  <si>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</si>
  <si>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</si>
  <si>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</si>
  <si>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</si>
  <si>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</si>
  <si>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</si>
  <si>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</si>
  <si>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</si>
  <si>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Отчет общо 2019</t>
  </si>
  <si>
    <t>Бюджет общо 2019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</si>
  <si>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</si>
  <si>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</si>
  <si>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</si>
  <si>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</si>
  <si>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</si>
  <si>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</si>
  <si>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</si>
  <si>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</si>
  <si>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</si>
  <si>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</si>
  <si>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1003</t>
  </si>
  <si>
    <t>01.01.2020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</si>
  <si>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</si>
  <si>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</si>
  <si>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</si>
  <si>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</si>
  <si>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</si>
  <si>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</si>
  <si>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</si>
  <si>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</si>
  <si>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2020</t>
  </si>
  <si>
    <t>Отчет  2020</t>
  </si>
  <si>
    <t>Уточнен план Общо</t>
  </si>
  <si>
    <t>Бюджет</t>
  </si>
  <si>
    <t>b1105</t>
  </si>
  <si>
    <t>d952</t>
  </si>
  <si>
    <t>c1291</t>
  </si>
  <si>
    <t>10030020</t>
  </si>
  <si>
    <t>ПГТ "НИКОЛА ЙОНКОВ ВАПЦАРОВ"</t>
  </si>
  <si>
    <t>Надя Величкова</t>
  </si>
  <si>
    <t>0 893615114</t>
  </si>
  <si>
    <t>pgt_slivnitsa@abv.bg</t>
  </si>
  <si>
    <t>Оля Зарева</t>
  </si>
  <si>
    <t>31.12.2020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</si>
</sst>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  <numFmt numFmtId="201" formatCode="[$-402]dd\ mmmm\ yyyy"/>
    <numFmt numFmtId="202" formatCode="000&quot; &quot;000&quot; &quot;000"/>
    <numFmt numFmtId="203" formatCode="&quot;МАКЕТ ЗА &quot;0000&quot; г.&quot;"/>
    <numFmt numFmtId="204" formatCode="&quot;БЮДЖЕТ Годишен         уточнен план &quot;0000&quot; г.&quot;"/>
    <numFmt numFmtId="205" formatCode="&quot;за &quot;0000&quot; г.&quot;"/>
    <numFmt numFmtId="206" formatCode="#,##0&quot; &quot;;[Red]\(#,##0\)"/>
    <numFmt numFmtId="207" formatCode="0000&quot; &quot;0000"/>
    <numFmt numFmtId="208" formatCode="0000&quot; &quot;0000&quot; &quot;0000"/>
    <numFmt numFmtId="209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15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88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6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7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7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7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4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7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7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7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89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7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7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4" fontId="29" fillId="39" borderId="31" xfId="35" applyNumberFormat="1" applyFont="1" applyFill="1" applyBorder="1" applyAlignment="1" quotePrefix="1">
      <alignment horizontal="center" vertical="center"/>
      <protection/>
    </xf>
    <xf numFmtId="184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4" fontId="29" fillId="0" borderId="0" xfId="35" applyNumberFormat="1" applyFont="1" applyBorder="1" applyAlignment="1">
      <alignment vertical="center"/>
      <protection/>
    </xf>
    <xf numFmtId="184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4" fontId="43" fillId="0" borderId="0" xfId="41" applyNumberFormat="1" applyFont="1" applyFill="1" applyBorder="1">
      <alignment/>
      <protection/>
    </xf>
    <xf numFmtId="184" fontId="43" fillId="0" borderId="0" xfId="41" applyNumberFormat="1" applyFont="1" applyFill="1" applyBorder="1" applyProtection="1">
      <alignment/>
      <protection locked="0"/>
    </xf>
    <xf numFmtId="184" fontId="43" fillId="0" borderId="0" xfId="41" applyNumberFormat="1" applyFont="1" applyFill="1">
      <alignment/>
      <protection/>
    </xf>
    <xf numFmtId="184" fontId="43" fillId="0" borderId="0" xfId="41" applyNumberFormat="1" applyFont="1" applyFill="1" applyProtection="1">
      <alignment/>
      <protection locked="0"/>
    </xf>
    <xf numFmtId="184" fontId="42" fillId="0" borderId="0" xfId="41" applyNumberFormat="1" applyFont="1" applyFill="1">
      <alignment/>
      <protection/>
    </xf>
    <xf numFmtId="184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7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7" fontId="40" fillId="38" borderId="19" xfId="41" applyNumberFormat="1" applyFont="1" applyFill="1" applyBorder="1" applyAlignment="1" applyProtection="1">
      <alignment horizontal="center" vertical="center"/>
      <protection/>
    </xf>
    <xf numFmtId="187" fontId="40" fillId="38" borderId="17" xfId="41" applyNumberFormat="1" applyFont="1" applyFill="1" applyBorder="1" applyAlignment="1" applyProtection="1">
      <alignment horizontal="center" vertical="center"/>
      <protection/>
    </xf>
    <xf numFmtId="184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88" fontId="67" fillId="0" borderId="0" xfId="34" applyNumberFormat="1" applyFont="1" applyBorder="1" applyAlignment="1">
      <alignment horizontal="center"/>
      <protection/>
    </xf>
    <xf numFmtId="188" fontId="181" fillId="0" borderId="0" xfId="36" applyNumberFormat="1" applyBorder="1">
      <alignment/>
      <protection/>
    </xf>
    <xf numFmtId="188" fontId="70" fillId="0" borderId="0" xfId="34" applyNumberFormat="1" applyFont="1" applyBorder="1" applyAlignment="1">
      <alignment horizontal="center"/>
      <protection/>
    </xf>
    <xf numFmtId="188" fontId="62" fillId="42" borderId="0" xfId="34" applyNumberFormat="1" applyFont="1" applyFill="1" applyBorder="1" applyAlignment="1">
      <alignment horizontal="center"/>
      <protection/>
    </xf>
    <xf numFmtId="188" fontId="62" fillId="38" borderId="0" xfId="34" applyNumberFormat="1" applyFont="1" applyFill="1" applyBorder="1" applyAlignment="1">
      <alignment horizontal="center"/>
      <protection/>
    </xf>
    <xf numFmtId="188" fontId="59" fillId="0" borderId="0" xfId="34" applyNumberFormat="1" applyFont="1" applyBorder="1" applyAlignment="1">
      <alignment horizontal="center"/>
      <protection/>
    </xf>
    <xf numFmtId="188" fontId="67" fillId="35" borderId="0" xfId="34" applyNumberFormat="1" applyFont="1" applyFill="1" applyBorder="1" applyAlignment="1">
      <alignment horizontal="center"/>
      <protection/>
    </xf>
    <xf numFmtId="188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88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1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88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88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88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88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88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88" fontId="62" fillId="42" borderId="45" xfId="34" applyNumberFormat="1" applyFont="1" applyFill="1" applyBorder="1" applyAlignment="1">
      <alignment horizontal="center"/>
      <protection/>
    </xf>
    <xf numFmtId="188" fontId="25" fillId="42" borderId="33" xfId="34" applyNumberFormat="1" applyFont="1" applyFill="1" applyBorder="1" applyAlignment="1">
      <alignment horizontal="left"/>
      <protection/>
    </xf>
    <xf numFmtId="188" fontId="65" fillId="42" borderId="33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88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88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88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88" fontId="26" fillId="42" borderId="48" xfId="34" applyNumberFormat="1" applyFont="1" applyFill="1" applyBorder="1" applyAlignment="1">
      <alignment horizontal="left"/>
      <protection/>
    </xf>
    <xf numFmtId="188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88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25" fillId="42" borderId="48" xfId="34" applyNumberFormat="1" applyFont="1" applyFill="1" applyBorder="1" applyAlignment="1">
      <alignment horizontal="left"/>
      <protection/>
    </xf>
    <xf numFmtId="188" fontId="59" fillId="42" borderId="41" xfId="34" applyNumberFormat="1" applyFont="1" applyFill="1" applyBorder="1" applyAlignment="1">
      <alignment horizontal="center"/>
      <protection/>
    </xf>
    <xf numFmtId="188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88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88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88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88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88" fontId="60" fillId="42" borderId="41" xfId="34" applyNumberFormat="1" applyFont="1" applyFill="1" applyBorder="1" applyAlignment="1">
      <alignment horizontal="center"/>
      <protection/>
    </xf>
    <xf numFmtId="188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1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0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0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0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7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7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7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7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6" fontId="6" fillId="35" borderId="0" xfId="34" applyNumberFormat="1" applyFont="1" applyFill="1" applyAlignment="1">
      <alignment vertical="center"/>
      <protection/>
    </xf>
    <xf numFmtId="187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7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4" fontId="6" fillId="44" borderId="0" xfId="41" applyNumberFormat="1" applyFont="1" applyFill="1">
      <alignment/>
      <protection/>
    </xf>
    <xf numFmtId="184" fontId="6" fillId="44" borderId="0" xfId="41" applyNumberFormat="1" applyFont="1" applyFill="1" applyProtection="1">
      <alignment/>
      <protection locked="0"/>
    </xf>
    <xf numFmtId="184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4" fontId="10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>
      <alignment/>
      <protection/>
    </xf>
    <xf numFmtId="184" fontId="13" fillId="44" borderId="0" xfId="41" applyNumberFormat="1" applyFont="1" applyFill="1" applyBorder="1" applyProtection="1">
      <alignment/>
      <protection locked="0"/>
    </xf>
    <xf numFmtId="184" fontId="13" fillId="44" borderId="0" xfId="41" applyNumberFormat="1" applyFont="1" applyFill="1">
      <alignment/>
      <protection/>
    </xf>
    <xf numFmtId="184" fontId="13" fillId="44" borderId="0" xfId="41" applyNumberFormat="1" applyFont="1" applyFill="1" applyProtection="1">
      <alignment/>
      <protection locked="0"/>
    </xf>
    <xf numFmtId="184" fontId="10" fillId="44" borderId="0" xfId="41" applyNumberFormat="1" applyFont="1" applyFill="1">
      <alignment/>
      <protection/>
    </xf>
    <xf numFmtId="184" fontId="6" fillId="44" borderId="0" xfId="41" applyNumberFormat="1" applyFont="1" applyFill="1" applyBorder="1">
      <alignment/>
      <protection/>
    </xf>
    <xf numFmtId="184" fontId="6" fillId="44" borderId="0" xfId="41" applyNumberFormat="1" applyFont="1" applyFill="1" applyBorder="1" applyProtection="1">
      <alignment/>
      <protection locked="0"/>
    </xf>
    <xf numFmtId="184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7" fontId="12" fillId="35" borderId="67" xfId="41" applyNumberFormat="1" applyFont="1" applyFill="1" applyBorder="1" applyAlignment="1" quotePrefix="1">
      <alignment horizontal="right" vertical="center"/>
      <protection/>
    </xf>
    <xf numFmtId="187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4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4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4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4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4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7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7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7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7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7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7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7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7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7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7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7" fontId="101" fillId="42" borderId="17" xfId="41" applyNumberFormat="1" applyFont="1" applyFill="1" applyBorder="1" applyAlignment="1" quotePrefix="1">
      <alignment horizontal="right" vertical="center"/>
      <protection/>
    </xf>
    <xf numFmtId="187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4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7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7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7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7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7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7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3" fontId="122" fillId="44" borderId="110" xfId="34" applyNumberFormat="1" applyFont="1" applyFill="1" applyBorder="1" applyAlignment="1" applyProtection="1">
      <alignment horizontal="center" vertical="center"/>
      <protection/>
    </xf>
    <xf numFmtId="193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4" fontId="37" fillId="35" borderId="128" xfId="0" applyNumberFormat="1" applyFont="1" applyFill="1" applyBorder="1" applyAlignment="1" applyProtection="1">
      <alignment/>
      <protection/>
    </xf>
    <xf numFmtId="184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4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4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3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4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4" fontId="27" fillId="0" borderId="55" xfId="0" applyNumberFormat="1" applyFont="1" applyBorder="1" applyAlignment="1" applyProtection="1">
      <alignment/>
      <protection/>
    </xf>
    <xf numFmtId="184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4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4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4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4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4" fontId="27" fillId="35" borderId="0" xfId="0" applyNumberFormat="1" applyFont="1" applyFill="1" applyAlignment="1" applyProtection="1">
      <alignment/>
      <protection/>
    </xf>
    <xf numFmtId="195" fontId="37" fillId="45" borderId="135" xfId="0" applyNumberFormat="1" applyFont="1" applyFill="1" applyBorder="1" applyAlignment="1" applyProtection="1">
      <alignment/>
      <protection/>
    </xf>
    <xf numFmtId="195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5" fontId="27" fillId="42" borderId="142" xfId="0" applyNumberFormat="1" applyFont="1" applyFill="1" applyBorder="1" applyAlignment="1" applyProtection="1">
      <alignment/>
      <protection/>
    </xf>
    <xf numFmtId="195" fontId="27" fillId="42" borderId="143" xfId="0" applyNumberFormat="1" applyFont="1" applyFill="1" applyBorder="1" applyAlignment="1" applyProtection="1">
      <alignment/>
      <protection/>
    </xf>
    <xf numFmtId="195" fontId="27" fillId="42" borderId="144" xfId="0" applyNumberFormat="1" applyFont="1" applyFill="1" applyBorder="1" applyAlignment="1" applyProtection="1">
      <alignment/>
      <protection/>
    </xf>
    <xf numFmtId="195" fontId="27" fillId="42" borderId="100" xfId="0" applyNumberFormat="1" applyFont="1" applyFill="1" applyBorder="1" applyAlignment="1" applyProtection="1">
      <alignment horizontal="right"/>
      <protection/>
    </xf>
    <xf numFmtId="195" fontId="27" fillId="42" borderId="101" xfId="0" applyNumberFormat="1" applyFont="1" applyFill="1" applyBorder="1" applyAlignment="1" applyProtection="1">
      <alignment horizontal="right"/>
      <protection/>
    </xf>
    <xf numFmtId="195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4" fontId="27" fillId="44" borderId="0" xfId="0" applyNumberFormat="1" applyFont="1" applyFill="1" applyBorder="1" applyAlignment="1" applyProtection="1">
      <alignment/>
      <protection/>
    </xf>
    <xf numFmtId="184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6" fontId="6" fillId="35" borderId="0" xfId="34" applyNumberFormat="1" applyFont="1" applyFill="1" applyAlignment="1">
      <alignment horizontal="center" vertical="center"/>
      <protection/>
    </xf>
    <xf numFmtId="186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5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6" fontId="126" fillId="35" borderId="0" xfId="39" applyNumberFormat="1" applyFont="1" applyFill="1" applyBorder="1" applyProtection="1">
      <alignment/>
      <protection/>
    </xf>
    <xf numFmtId="196" fontId="126" fillId="35" borderId="0" xfId="39" applyNumberFormat="1" applyFont="1" applyFill="1" applyBorder="1" applyAlignment="1" applyProtection="1">
      <alignment horizontal="center"/>
      <protection/>
    </xf>
    <xf numFmtId="196" fontId="127" fillId="35" borderId="0" xfId="39" applyNumberFormat="1" applyFont="1" applyFill="1" applyBorder="1" applyAlignment="1" applyProtection="1">
      <alignment horizontal="center"/>
      <protection/>
    </xf>
    <xf numFmtId="187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5" fontId="129" fillId="35" borderId="60" xfId="0" applyNumberFormat="1" applyFont="1" applyFill="1" applyBorder="1" applyAlignment="1" applyProtection="1" quotePrefix="1">
      <alignment/>
      <protection/>
    </xf>
    <xf numFmtId="195" fontId="130" fillId="35" borderId="60" xfId="0" applyNumberFormat="1" applyFont="1" applyFill="1" applyBorder="1" applyAlignment="1" applyProtection="1" quotePrefix="1">
      <alignment/>
      <protection/>
    </xf>
    <xf numFmtId="195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5" fontId="129" fillId="35" borderId="128" xfId="0" applyNumberFormat="1" applyFont="1" applyFill="1" applyBorder="1" applyAlignment="1" applyProtection="1" quotePrefix="1">
      <alignment/>
      <protection/>
    </xf>
    <xf numFmtId="195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6" fontId="126" fillId="35" borderId="148" xfId="39" applyNumberFormat="1" applyFont="1" applyFill="1" applyBorder="1" applyProtection="1">
      <alignment/>
      <protection/>
    </xf>
    <xf numFmtId="196" fontId="126" fillId="35" borderId="148" xfId="39" applyNumberFormat="1" applyFont="1" applyFill="1" applyBorder="1" applyAlignment="1" applyProtection="1">
      <alignment horizontal="center"/>
      <protection/>
    </xf>
    <xf numFmtId="196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4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5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2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88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7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7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7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7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7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7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7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7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7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7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7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4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7" fontId="92" fillId="42" borderId="48" xfId="41" applyNumberFormat="1" applyFont="1" applyFill="1" applyBorder="1" applyAlignment="1" applyProtection="1" quotePrefix="1">
      <alignment horizontal="right"/>
      <protection/>
    </xf>
    <xf numFmtId="184" fontId="6" fillId="35" borderId="17" xfId="41" applyNumberFormat="1" applyFont="1" applyFill="1" applyBorder="1" applyAlignment="1" applyProtection="1">
      <alignment horizontal="right"/>
      <protection/>
    </xf>
    <xf numFmtId="187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7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7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7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7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89" fontId="9" fillId="42" borderId="48" xfId="41" applyNumberFormat="1" applyFont="1" applyFill="1" applyBorder="1" applyAlignment="1" applyProtection="1">
      <alignment horizontal="right"/>
      <protection/>
    </xf>
    <xf numFmtId="189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189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198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/>
      <protection/>
    </xf>
    <xf numFmtId="184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2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4" fontId="37" fillId="35" borderId="0" xfId="0" applyNumberFormat="1" applyFont="1" applyFill="1" applyBorder="1" applyAlignment="1" applyProtection="1">
      <alignment/>
      <protection/>
    </xf>
    <xf numFmtId="184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9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7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89" fontId="92" fillId="42" borderId="48" xfId="41" applyNumberFormat="1" applyFont="1" applyFill="1" applyBorder="1" applyAlignment="1" applyProtection="1">
      <alignment horizontal="right"/>
      <protection/>
    </xf>
    <xf numFmtId="189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5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6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7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4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135" xfId="34" applyNumberFormat="1" applyFont="1" applyFill="1" applyBorder="1" applyAlignment="1" applyProtection="1">
      <alignment horizontal="right" vertical="center"/>
      <protection/>
    </xf>
    <xf numFmtId="195" fontId="61" fillId="45" borderId="142" xfId="34" applyNumberFormat="1" applyFont="1" applyFill="1" applyBorder="1" applyAlignment="1" applyProtection="1">
      <alignment horizontal="right" vertical="center"/>
      <protection/>
    </xf>
    <xf numFmtId="195" fontId="61" fillId="45" borderId="143" xfId="34" applyNumberFormat="1" applyFont="1" applyFill="1" applyBorder="1" applyAlignment="1" applyProtection="1">
      <alignment horizontal="right" vertical="center"/>
      <protection/>
    </xf>
    <xf numFmtId="195" fontId="61" fillId="45" borderId="144" xfId="34" applyNumberFormat="1" applyFont="1" applyFill="1" applyBorder="1" applyAlignment="1" applyProtection="1">
      <alignment horizontal="right" vertical="center"/>
      <protection/>
    </xf>
    <xf numFmtId="184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5" fontId="73" fillId="45" borderId="87" xfId="34" applyNumberFormat="1" applyFont="1" applyFill="1" applyBorder="1" applyAlignment="1" applyProtection="1">
      <alignment horizontal="right" vertical="center"/>
      <protection/>
    </xf>
    <xf numFmtId="195" fontId="61" fillId="45" borderId="100" xfId="34" applyNumberFormat="1" applyFont="1" applyFill="1" applyBorder="1" applyAlignment="1" applyProtection="1">
      <alignment horizontal="right" vertical="center"/>
      <protection/>
    </xf>
    <xf numFmtId="195" fontId="61" fillId="45" borderId="101" xfId="34" applyNumberFormat="1" applyFont="1" applyFill="1" applyBorder="1" applyAlignment="1" applyProtection="1">
      <alignment horizontal="right" vertical="center"/>
      <protection/>
    </xf>
    <xf numFmtId="195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4" fontId="146" fillId="42" borderId="152" xfId="41" applyNumberFormat="1" applyFont="1" applyFill="1" applyBorder="1" applyAlignment="1">
      <alignment horizontal="right" vertical="center"/>
      <protection/>
    </xf>
    <xf numFmtId="187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3" fontId="122" fillId="44" borderId="96" xfId="34" applyNumberFormat="1" applyFont="1" applyFill="1" applyBorder="1" applyAlignment="1" applyProtection="1">
      <alignment horizontal="center" vertical="center"/>
      <protection/>
    </xf>
    <xf numFmtId="193" fontId="122" fillId="44" borderId="83" xfId="34" applyNumberFormat="1" applyFont="1" applyFill="1" applyBorder="1" applyAlignment="1" applyProtection="1">
      <alignment horizontal="center" vertical="center"/>
      <protection/>
    </xf>
    <xf numFmtId="193" fontId="122" fillId="44" borderId="92" xfId="34" applyNumberFormat="1" applyFont="1" applyFill="1" applyBorder="1" applyAlignment="1" applyProtection="1">
      <alignment horizontal="center" vertical="center"/>
      <protection/>
    </xf>
    <xf numFmtId="193" fontId="122" fillId="44" borderId="52" xfId="34" applyNumberFormat="1" applyFont="1" applyFill="1" applyBorder="1" applyAlignment="1" applyProtection="1">
      <alignment horizontal="center" vertical="center"/>
      <protection/>
    </xf>
    <xf numFmtId="193" fontId="122" fillId="44" borderId="94" xfId="34" applyNumberFormat="1" applyFont="1" applyFill="1" applyBorder="1" applyAlignment="1" applyProtection="1">
      <alignment horizontal="center" vertical="center"/>
      <protection/>
    </xf>
    <xf numFmtId="193" fontId="122" fillId="44" borderId="54" xfId="34" applyNumberFormat="1" applyFont="1" applyFill="1" applyBorder="1" applyAlignment="1" applyProtection="1">
      <alignment horizontal="center" vertical="center"/>
      <protection/>
    </xf>
    <xf numFmtId="193" fontId="122" fillId="44" borderId="97" xfId="34" applyNumberFormat="1" applyFont="1" applyFill="1" applyBorder="1" applyAlignment="1" applyProtection="1">
      <alignment horizontal="center" vertical="center"/>
      <protection/>
    </xf>
    <xf numFmtId="193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0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88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7" fontId="9" fillId="0" borderId="10" xfId="41" applyNumberFormat="1" applyFont="1" applyFill="1" applyBorder="1" applyAlignment="1" quotePrefix="1">
      <alignment horizontal="center" vertical="center"/>
      <protection/>
    </xf>
    <xf numFmtId="187" fontId="11" fillId="0" borderId="10" xfId="41" applyNumberFormat="1" applyFont="1" applyFill="1" applyBorder="1" applyAlignment="1" quotePrefix="1">
      <alignment horizontal="center" vertical="center"/>
      <protection/>
    </xf>
    <xf numFmtId="187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6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3" fontId="6" fillId="7" borderId="93" xfId="34" applyNumberFormat="1" applyFont="1" applyFill="1" applyBorder="1" applyAlignment="1" applyProtection="1">
      <alignment horizontal="right" vertical="center"/>
      <protection locked="0"/>
    </xf>
    <xf numFmtId="0" fontId="35" fillId="50" borderId="151" xfId="34" applyFont="1" applyFill="1" applyBorder="1" applyAlignment="1">
      <alignment horizontal="center" vertical="center" wrapText="1"/>
      <protection/>
    </xf>
    <xf numFmtId="0" fontId="37" fillId="51" borderId="166" xfId="0" applyFont="1" applyFill="1" applyBorder="1" applyAlignment="1" applyProtection="1">
      <alignment horizontal="center" vertical="center" wrapText="1"/>
      <protection/>
    </xf>
    <xf numFmtId="0" fontId="37" fillId="51" borderId="25" xfId="0" applyFont="1" applyFill="1" applyBorder="1" applyAlignment="1" applyProtection="1">
      <alignment horizontal="center" vertical="center" wrapText="1"/>
      <protection/>
    </xf>
    <xf numFmtId="0" fontId="37" fillId="51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3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" fillId="35" borderId="167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2" borderId="21" xfId="34" applyNumberFormat="1" applyFont="1" applyFill="1" applyBorder="1" applyAlignment="1" applyProtection="1">
      <alignment vertical="center"/>
      <protection/>
    </xf>
    <xf numFmtId="193" fontId="120" fillId="52" borderId="50" xfId="34" applyNumberFormat="1" applyFont="1" applyFill="1" applyBorder="1" applyAlignment="1" applyProtection="1">
      <alignment horizontal="center" vertical="center"/>
      <protection/>
    </xf>
    <xf numFmtId="193" fontId="120" fillId="52" borderId="41" xfId="34" applyNumberFormat="1" applyFont="1" applyFill="1" applyBorder="1" applyAlignment="1" applyProtection="1">
      <alignment horizontal="center" vertical="center"/>
      <protection/>
    </xf>
    <xf numFmtId="193" fontId="120" fillId="52" borderId="43" xfId="34" applyNumberFormat="1" applyFont="1" applyFill="1" applyBorder="1" applyAlignment="1" applyProtection="1">
      <alignment horizontal="center" vertical="center"/>
      <protection/>
    </xf>
    <xf numFmtId="193" fontId="122" fillId="53" borderId="79" xfId="34" applyNumberFormat="1" applyFont="1" applyFill="1" applyBorder="1" applyAlignment="1" applyProtection="1">
      <alignment horizontal="center" vertical="center"/>
      <protection/>
    </xf>
    <xf numFmtId="193" fontId="122" fillId="53" borderId="23" xfId="34" applyNumberFormat="1" applyFont="1" applyFill="1" applyBorder="1" applyAlignment="1" applyProtection="1">
      <alignment horizontal="center" vertical="center"/>
      <protection/>
    </xf>
    <xf numFmtId="193" fontId="122" fillId="53" borderId="21" xfId="34" applyNumberFormat="1" applyFont="1" applyFill="1" applyBorder="1" applyAlignment="1" applyProtection="1">
      <alignment horizontal="center" vertical="center"/>
      <protection/>
    </xf>
    <xf numFmtId="3" fontId="9" fillId="53" borderId="49" xfId="34" applyNumberFormat="1" applyFont="1" applyFill="1" applyBorder="1" applyAlignment="1" applyProtection="1">
      <alignment horizontal="right" vertical="center"/>
      <protection/>
    </xf>
    <xf numFmtId="3" fontId="9" fillId="53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3" fontId="122" fillId="26" borderId="92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201" fillId="54" borderId="93" xfId="34" applyNumberFormat="1" applyFont="1" applyFill="1" applyBorder="1" applyAlignment="1" applyProtection="1">
      <alignment horizontal="center" vertical="center"/>
      <protection/>
    </xf>
    <xf numFmtId="193" fontId="201" fillId="54" borderId="90" xfId="34" applyNumberFormat="1" applyFont="1" applyFill="1" applyBorder="1" applyAlignment="1" applyProtection="1">
      <alignment horizontal="center" vertical="center"/>
      <protection/>
    </xf>
    <xf numFmtId="193" fontId="201" fillId="54" borderId="98" xfId="34" applyNumberFormat="1" applyFont="1" applyFill="1" applyBorder="1" applyAlignment="1" applyProtection="1">
      <alignment horizontal="center" vertical="center"/>
      <protection/>
    </xf>
    <xf numFmtId="193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0" fillId="38" borderId="168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69" xfId="35" applyFont="1" applyFill="1" applyBorder="1" applyAlignment="1" applyProtection="1">
      <alignment vertical="center" wrapText="1"/>
      <protection/>
    </xf>
    <xf numFmtId="0" fontId="55" fillId="38" borderId="170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35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7" fillId="0" borderId="11" xfId="41" applyFont="1" applyFill="1" applyBorder="1" applyAlignment="1">
      <alignment horizontal="center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71" xfId="41" applyFont="1" applyFill="1" applyBorder="1" applyAlignment="1" applyProtection="1">
      <alignment horizontal="left" vertical="center"/>
      <protection/>
    </xf>
    <xf numFmtId="0" fontId="53" fillId="38" borderId="172" xfId="41" applyFont="1" applyFill="1" applyBorder="1" applyAlignment="1" applyProtection="1" quotePrefix="1">
      <alignment horizontal="left" vertical="center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1" xfId="35" applyFont="1" applyBorder="1" applyAlignment="1">
      <alignment horizontal="left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5" xfId="41" applyFont="1" applyFill="1" applyBorder="1" applyAlignment="1">
      <alignment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68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68" xfId="35" applyFont="1" applyFill="1" applyBorder="1" applyAlignment="1">
      <alignment vertical="center" wrapText="1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3" xfId="35" applyFont="1" applyFill="1" applyBorder="1" applyAlignment="1">
      <alignment horizontal="left" vertical="center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74" xfId="41" applyFont="1" applyFill="1" applyBorder="1" applyAlignment="1" quotePrefix="1">
      <alignment horizontal="left" vertical="center"/>
      <protection/>
    </xf>
    <xf numFmtId="0" fontId="40" fillId="38" borderId="172" xfId="4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4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92" fillId="42" borderId="60" xfId="41" applyFont="1" applyFill="1" applyBorder="1" applyAlignment="1" applyProtection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199" fontId="66" fillId="42" borderId="34" xfId="40" applyNumberFormat="1" applyFont="1" applyFill="1" applyBorder="1" applyAlignment="1" applyProtection="1">
      <alignment horizontal="center" vertical="center"/>
      <protection locked="0"/>
    </xf>
    <xf numFmtId="199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7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1378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1432</v>
      </c>
      <c r="D17" s="804"/>
      <c r="E17" s="1633" t="s">
        <v>444</v>
      </c>
      <c r="F17" s="1635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34"/>
      <c r="F18" s="1636"/>
      <c r="G18" s="1335" t="s">
        <v>371</v>
      </c>
      <c r="H18" s="1336" t="s">
        <v>861</v>
      </c>
      <c r="I18" s="1336" t="s">
        <v>360</v>
      </c>
      <c r="J18" s="1337" t="s">
        <v>361</v>
      </c>
      <c r="K18" s="472" t="s">
        <v>1375</v>
      </c>
      <c r="L18" s="472" t="s">
        <v>1375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1884</v>
      </c>
      <c r="F20" s="1125" t="s">
        <v>1885</v>
      </c>
      <c r="G20" s="1126" t="s">
        <v>875</v>
      </c>
      <c r="H20" s="1127" t="s">
        <v>876</v>
      </c>
      <c r="I20" s="1127" t="s">
        <v>847</v>
      </c>
      <c r="J20" s="1128" t="s">
        <v>334</v>
      </c>
      <c r="K20" s="474" t="s">
        <v>1377</v>
      </c>
      <c r="L20" s="474" t="s">
        <v>1379</v>
      </c>
      <c r="M20" s="474" t="s">
        <v>1379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1406</v>
      </c>
      <c r="C22" s="840" t="s">
        <v>1886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1886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1405</v>
      </c>
      <c r="C23" s="837" t="s">
        <v>1534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1534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1512</v>
      </c>
      <c r="C24" s="859" t="s">
        <v>1508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1508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1385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1385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1407</v>
      </c>
      <c r="C26" s="800" t="s">
        <v>1386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1386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1513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1513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1509</v>
      </c>
      <c r="C28" s="846" t="s">
        <v>1514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1514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1408</v>
      </c>
      <c r="C29" s="848" t="s">
        <v>1515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1515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1409</v>
      </c>
      <c r="C30" s="833" t="s">
        <v>1516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1516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1489</v>
      </c>
      <c r="C31" s="834" t="s">
        <v>1387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1387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1490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1435</v>
      </c>
      <c r="C33" s="836" t="s">
        <v>1546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1546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1502</v>
      </c>
      <c r="C36" s="829" t="s">
        <v>1388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1388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1887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1887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1415</v>
      </c>
      <c r="C38" s="864" t="s">
        <v>1392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1392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1427</v>
      </c>
      <c r="C39" s="837" t="s">
        <v>1389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1389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1416</v>
      </c>
      <c r="C40" s="838" t="s">
        <v>1390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1390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1510</v>
      </c>
      <c r="C41" s="838" t="s">
        <v>1436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1436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1417</v>
      </c>
      <c r="C43" s="859" t="s">
        <v>1391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1391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1517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1517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1418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1535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1535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1536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1536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1537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1537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1518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1518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1544</v>
      </c>
      <c r="C52" s="873" t="s">
        <v>1545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1545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1437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1437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1888</v>
      </c>
      <c r="C54" s="884" t="s">
        <v>1677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1677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1889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1419</v>
      </c>
      <c r="C56" s="838" t="s">
        <v>1678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1678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1511</v>
      </c>
      <c r="C57" s="859" t="s">
        <v>1519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1519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1508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1508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914</v>
      </c>
      <c r="C60" s="831" t="s">
        <v>1393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1393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1676</v>
      </c>
      <c r="C61" s="794" t="s">
        <v>1542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1542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1543</v>
      </c>
      <c r="C64" s="864" t="s">
        <v>1420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1420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1421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1422</v>
      </c>
      <c r="C67" s="829" t="s">
        <v>1520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1520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1423</v>
      </c>
      <c r="C68" s="838" t="s">
        <v>1521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1521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1424</v>
      </c>
      <c r="C69" s="838" t="s">
        <v>1394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1394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1395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1395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1425</v>
      </c>
      <c r="C71" s="838" t="s">
        <v>1522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1522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1533</v>
      </c>
      <c r="C72" s="891" t="s">
        <v>1523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1523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1428</v>
      </c>
      <c r="C73" s="897" t="s">
        <v>1524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1524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1426</v>
      </c>
      <c r="C74" s="866" t="s">
        <v>1396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1396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1429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1430</v>
      </c>
      <c r="C76" s="829" t="s">
        <v>1525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1525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1431</v>
      </c>
      <c r="C77" s="838" t="s">
        <v>1526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1526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1527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1527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1528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1528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1529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1529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1507</v>
      </c>
      <c r="C82" s="866" t="s">
        <v>1397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1397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1398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1398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1404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1403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1433</v>
      </c>
      <c r="C86" s="831" t="s">
        <v>1891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1891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915</v>
      </c>
      <c r="C87" s="866" t="s">
        <v>1399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1399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1402</v>
      </c>
      <c r="C88" s="838" t="s">
        <v>1530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1530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1401</v>
      </c>
      <c r="C89" s="891" t="s">
        <v>1531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1531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1400</v>
      </c>
      <c r="C90" s="838" t="s">
        <v>1532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1532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1538</v>
      </c>
      <c r="C91" s="838" t="s">
        <v>1539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1539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1540</v>
      </c>
      <c r="C92" s="891" t="s">
        <v>1541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1541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1434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1434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1380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1381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1382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1383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1384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1382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1383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38" t="s">
        <v>474</v>
      </c>
      <c r="H106" s="1638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37"/>
      <c r="F108" s="1637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37"/>
      <c r="F112" s="1637"/>
      <c r="G112" s="1348"/>
      <c r="H112" s="808"/>
      <c r="I112" s="1637"/>
      <c r="J112" s="1637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56" operator="equal" stopIfTrue="1">
      <formula>0</formula>
    </cfRule>
  </conditionalFormatting>
  <conditionalFormatting sqref="I112 E108">
    <cfRule type="cellIs" priority="14" dxfId="57" operator="equal" stopIfTrue="1">
      <formula>0</formula>
    </cfRule>
  </conditionalFormatting>
  <conditionalFormatting sqref="J105">
    <cfRule type="cellIs" priority="13" dxfId="58" operator="equal" stopIfTrue="1">
      <formula>0</formula>
    </cfRule>
  </conditionalFormatting>
  <conditionalFormatting sqref="E112:F112">
    <cfRule type="cellIs" priority="12" dxfId="57" operator="equal" stopIfTrue="1">
      <formula>0</formula>
    </cfRule>
  </conditionalFormatting>
  <conditionalFormatting sqref="E15">
    <cfRule type="cellIs" priority="7" dxfId="59" operator="equal" stopIfTrue="1">
      <formula>98</formula>
    </cfRule>
    <cfRule type="cellIs" priority="8" dxfId="60" operator="equal" stopIfTrue="1">
      <formula>96</formula>
    </cfRule>
    <cfRule type="cellIs" priority="9" dxfId="61" operator="equal" stopIfTrue="1">
      <formula>42</formula>
    </cfRule>
    <cfRule type="cellIs" priority="10" dxfId="62" operator="equal" stopIfTrue="1">
      <formula>97</formula>
    </cfRule>
    <cfRule type="cellIs" priority="11" dxfId="63" operator="equal" stopIfTrue="1">
      <formula>33</formula>
    </cfRule>
  </conditionalFormatting>
  <conditionalFormatting sqref="F15">
    <cfRule type="cellIs" priority="2" dxfId="63" operator="equal" stopIfTrue="1">
      <formula>"Чужди средства"</formula>
    </cfRule>
    <cfRule type="cellIs" priority="3" dxfId="62" operator="equal" stopIfTrue="1">
      <formula>"СЕС - ДМП"</formula>
    </cfRule>
    <cfRule type="cellIs" priority="4" dxfId="61" operator="equal" stopIfTrue="1">
      <formula>"СЕС - РА"</formula>
    </cfRule>
    <cfRule type="cellIs" priority="5" dxfId="60" operator="equal" stopIfTrue="1">
      <formula>"СЕС - ДЕС"</formula>
    </cfRule>
    <cfRule type="cellIs" priority="6" dxfId="59" operator="equal" stopIfTrue="1">
      <formula>"СЕС - КСФ"</formula>
    </cfRule>
  </conditionalFormatting>
  <conditionalFormatting sqref="B103">
    <cfRule type="cellIs" priority="1" dxfId="64" operator="notEqual" stopIfTrue="1">
      <formula>0</formula>
    </cfRule>
  </conditionalFormatting>
  <conditionalFormatting sqref="E63:J63">
    <cfRule type="cellIs" priority="31" dxfId="65" operator="notEqual" stopIfTrue="1">
      <formula>0</formula>
    </cfRule>
  </conditionalFormatting>
  <conditionalFormatting sqref="E103:J103">
    <cfRule type="cellIs" priority="17" dxfId="65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2" hidden="1" customWidth="1"/>
    <col min="2" max="2" width="10.125" style="43" hidden="1" customWidth="1"/>
    <col min="3" max="3" width="13.25390625" style="43" hidden="1" customWidth="1"/>
    <col min="4" max="4" width="74.375" style="44" hidden="1" customWidth="1"/>
    <col min="5" max="5" width="18.75390625" style="43" hidden="1" customWidth="1"/>
    <col min="6" max="6" width="18.625" style="43" hidden="1" customWidth="1"/>
    <col min="7" max="7" width="17.375" style="42" hidden="1" customWidth="1"/>
    <col min="8" max="10" width="17.125" style="42" hidden="1" customWidth="1"/>
    <col min="11" max="11" width="5.25390625" style="174" hidden="1" customWidth="1"/>
    <col min="12" max="15" width="17.125" style="42" hidden="1" customWidth="1"/>
    <col min="16" max="31" width="0" style="42" hidden="1" customWidth="1"/>
    <col min="32" max="16384" width="9.125" style="42" customWidth="1"/>
  </cols>
  <sheetData>
    <row r="1" spans="1:11" ht="18" customHeight="1" hidden="1">
      <c r="A1" s="42" t="s">
        <v>1876</v>
      </c>
      <c r="B1" s="43" t="s">
        <v>1877</v>
      </c>
      <c r="C1" s="43" t="s">
        <v>1878</v>
      </c>
      <c r="D1" s="44" t="s">
        <v>1879</v>
      </c>
      <c r="E1" s="43" t="s">
        <v>1880</v>
      </c>
      <c r="F1" s="43" t="s">
        <v>1881</v>
      </c>
      <c r="G1" s="45" t="s">
        <v>913</v>
      </c>
      <c r="H1" s="42" t="s">
        <v>1882</v>
      </c>
      <c r="I1" s="42" t="s">
        <v>1882</v>
      </c>
      <c r="J1" s="42" t="s">
        <v>1882</v>
      </c>
      <c r="K1" s="45" t="s">
        <v>877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726" t="str">
        <f>OTCHET!B7</f>
        <v>ОТЧЕТНИ ДАННИ ПО ЕБК ЗА ИЗПЪЛНЕНИЕТО НА БЮДЖЕТА</v>
      </c>
      <c r="C7" s="1727"/>
      <c r="D7" s="1727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1378</v>
      </c>
      <c r="K8" s="179">
        <v>1</v>
      </c>
    </row>
    <row r="9" spans="2:11" ht="36.75" customHeight="1" thickBot="1">
      <c r="B9" s="1728" t="str">
        <f>OTCHET!B9</f>
        <v>ПГТ "НИКОЛА ЙОНКОВ ВАПЦАРОВ"</v>
      </c>
      <c r="C9" s="1729"/>
      <c r="D9" s="1729"/>
      <c r="E9" s="51" t="str">
        <f>OTCHET!$E9</f>
        <v>01.01.2020</v>
      </c>
      <c r="F9" s="52" t="str">
        <f>OTCHET!$F9</f>
        <v>31.12.2020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728" t="e">
        <f>OTCHET!B12</f>
        <v>#N/A</v>
      </c>
      <c r="C12" s="1729"/>
      <c r="D12" s="1729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732" t="s">
        <v>568</v>
      </c>
      <c r="D19" s="1665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45.75" thickBot="1">
      <c r="B20" s="61" t="s">
        <v>1432</v>
      </c>
      <c r="C20" s="1668" t="s">
        <v>878</v>
      </c>
      <c r="D20" s="1667"/>
      <c r="E20" s="62">
        <v>2015</v>
      </c>
      <c r="F20" s="173" t="s">
        <v>860</v>
      </c>
      <c r="G20" s="173" t="s">
        <v>911</v>
      </c>
      <c r="H20" s="173" t="s">
        <v>912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89" t="s">
        <v>572</v>
      </c>
      <c r="D21" s="1687"/>
      <c r="E21" s="15" t="s">
        <v>1884</v>
      </c>
      <c r="F21" s="15" t="s">
        <v>1885</v>
      </c>
      <c r="G21" s="15" t="s">
        <v>875</v>
      </c>
      <c r="H21" s="209" t="s">
        <v>876</v>
      </c>
      <c r="I21" s="15" t="s">
        <v>847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730" t="s">
        <v>573</v>
      </c>
      <c r="D22" s="1731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76" t="s">
        <v>577</v>
      </c>
      <c r="D23" s="1677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9" t="s">
        <v>582</v>
      </c>
      <c r="D24" s="1685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76" t="s">
        <v>329</v>
      </c>
      <c r="D25" s="1677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76" t="s">
        <v>590</v>
      </c>
      <c r="D26" s="1677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76" t="s">
        <v>879</v>
      </c>
      <c r="D27" s="1677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76" t="s">
        <v>601</v>
      </c>
      <c r="D28" s="1677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76" t="s">
        <v>604</v>
      </c>
      <c r="D29" s="1677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76" t="s">
        <v>607</v>
      </c>
      <c r="D30" s="1677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76" t="s">
        <v>608</v>
      </c>
      <c r="D31" s="1677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76" t="s">
        <v>615</v>
      </c>
      <c r="D32" s="1677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76" t="s">
        <v>616</v>
      </c>
      <c r="D33" s="1677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76" t="s">
        <v>617</v>
      </c>
      <c r="D34" s="1677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76" t="s">
        <v>618</v>
      </c>
      <c r="D35" s="1677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57" t="s">
        <v>633</v>
      </c>
      <c r="D36" s="1658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57" t="s">
        <v>222</v>
      </c>
      <c r="D37" s="1658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76" t="s">
        <v>223</v>
      </c>
      <c r="D38" s="1677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76" t="s">
        <v>650</v>
      </c>
      <c r="D39" s="1677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76" t="s">
        <v>653</v>
      </c>
      <c r="D40" s="1677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76" t="s">
        <v>658</v>
      </c>
      <c r="D41" s="1677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76" t="s">
        <v>1018</v>
      </c>
      <c r="D43" s="1677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76" t="s">
        <v>1019</v>
      </c>
      <c r="D44" s="1677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1020</v>
      </c>
      <c r="C45" s="1676" t="s">
        <v>1503</v>
      </c>
      <c r="D45" s="1677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76" t="s">
        <v>1506</v>
      </c>
      <c r="D46" s="1677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76" t="s">
        <v>1155</v>
      </c>
      <c r="D47" s="1677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724" t="s">
        <v>377</v>
      </c>
      <c r="D48" s="1725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1022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41" t="str">
        <f>$B$7</f>
        <v>ОТЧЕТНИ ДАННИ ПО ЕБК ЗА ИЗПЪЛНЕНИЕТО НА БЮДЖЕТА</v>
      </c>
      <c r="C54" s="1642"/>
      <c r="D54" s="1642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1378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43" t="str">
        <f>$B$9</f>
        <v>ПГТ "НИКОЛА ЙОНКОВ ВАПЦАРОВ"</v>
      </c>
      <c r="C56" s="1644"/>
      <c r="D56" s="1644"/>
      <c r="E56" s="94" t="str">
        <f>$E$9</f>
        <v>01.01.2020</v>
      </c>
      <c r="F56" s="95" t="str">
        <f>$F$9</f>
        <v>31.12.2020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43" t="e">
        <f>$B$12</f>
        <v>#N/A</v>
      </c>
      <c r="C59" s="1644"/>
      <c r="D59" s="1644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720" t="s">
        <v>1415</v>
      </c>
      <c r="D63" s="1721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714" t="s">
        <v>340</v>
      </c>
      <c r="M63" s="1714" t="s">
        <v>341</v>
      </c>
      <c r="N63" s="1714" t="s">
        <v>342</v>
      </c>
      <c r="O63" s="1714" t="s">
        <v>343</v>
      </c>
    </row>
    <row r="64" spans="2:15" s="58" customFormat="1" ht="49.5" customHeight="1" thickBot="1">
      <c r="B64" s="99" t="s">
        <v>1432</v>
      </c>
      <c r="C64" s="1668" t="s">
        <v>880</v>
      </c>
      <c r="D64" s="1717"/>
      <c r="E64" s="62">
        <v>2015</v>
      </c>
      <c r="F64" s="173" t="s">
        <v>860</v>
      </c>
      <c r="G64" s="173" t="s">
        <v>911</v>
      </c>
      <c r="H64" s="173" t="s">
        <v>912</v>
      </c>
      <c r="I64" s="341" t="s">
        <v>332</v>
      </c>
      <c r="J64" s="342" t="s">
        <v>333</v>
      </c>
      <c r="K64" s="181">
        <v>1</v>
      </c>
      <c r="L64" s="1722"/>
      <c r="M64" s="1722"/>
      <c r="N64" s="1715"/>
      <c r="O64" s="1715"/>
    </row>
    <row r="65" spans="2:15" s="58" customFormat="1" ht="21.75" thickBot="1">
      <c r="B65" s="100"/>
      <c r="C65" s="1718" t="s">
        <v>1024</v>
      </c>
      <c r="D65" s="1719"/>
      <c r="E65" s="15" t="s">
        <v>1884</v>
      </c>
      <c r="F65" s="15" t="s">
        <v>1885</v>
      </c>
      <c r="G65" s="15" t="s">
        <v>875</v>
      </c>
      <c r="H65" s="209" t="s">
        <v>876</v>
      </c>
      <c r="I65" s="15" t="s">
        <v>847</v>
      </c>
      <c r="J65" s="209" t="s">
        <v>334</v>
      </c>
      <c r="K65" s="181">
        <v>1</v>
      </c>
      <c r="L65" s="1723"/>
      <c r="M65" s="1723"/>
      <c r="N65" s="1716"/>
      <c r="O65" s="1716"/>
    </row>
    <row r="66" spans="1:15" s="68" customFormat="1" ht="34.5" customHeight="1">
      <c r="A66" s="75">
        <v>5</v>
      </c>
      <c r="B66" s="66">
        <v>100</v>
      </c>
      <c r="C66" s="1693" t="s">
        <v>1025</v>
      </c>
      <c r="D66" s="1684"/>
      <c r="E66" s="183">
        <f>OTCHET!$E184</f>
        <v>0</v>
      </c>
      <c r="F66" s="183">
        <f>OTCHET!$H184</f>
        <v>0</v>
      </c>
      <c r="G66" s="67">
        <f>OTCHET!$I184</f>
        <v>5153</v>
      </c>
      <c r="H66" s="67">
        <f>OTCHET!$J184</f>
        <v>0</v>
      </c>
      <c r="I66" s="67">
        <f>OTCHET!$K184</f>
        <v>0</v>
      </c>
      <c r="J66" s="67">
        <f>OTCHET!$L184</f>
        <v>5153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57" t="s">
        <v>1028</v>
      </c>
      <c r="D67" s="1658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76" t="s">
        <v>726</v>
      </c>
      <c r="D68" s="1677"/>
      <c r="E68" s="184">
        <f>OTCHET!$E193</f>
        <v>0</v>
      </c>
      <c r="F68" s="184">
        <f>OTCHET!$H193</f>
        <v>0</v>
      </c>
      <c r="G68" s="70">
        <f>OTCHET!$I193</f>
        <v>1107</v>
      </c>
      <c r="H68" s="70">
        <f>OTCHET!$J193</f>
        <v>0</v>
      </c>
      <c r="I68" s="70">
        <f>OTCHET!$K193</f>
        <v>0</v>
      </c>
      <c r="J68" s="70">
        <f>OTCHET!$L193</f>
        <v>1107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9" t="s">
        <v>732</v>
      </c>
      <c r="D69" s="1646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57" t="s">
        <v>733</v>
      </c>
      <c r="D70" s="1658"/>
      <c r="E70" s="184">
        <f>OTCHET!$E200</f>
        <v>0</v>
      </c>
      <c r="F70" s="184">
        <f>OTCHET!$H200</f>
        <v>0</v>
      </c>
      <c r="G70" s="70">
        <f>OTCHET!$I200</f>
        <v>0</v>
      </c>
      <c r="H70" s="70">
        <f>OTCHET!$J200</f>
        <v>0</v>
      </c>
      <c r="I70" s="70">
        <f>OTCHET!$K200</f>
        <v>0</v>
      </c>
      <c r="J70" s="70">
        <f>OTCHET!$L200</f>
        <v>0</v>
      </c>
      <c r="K70" s="175">
        <f t="shared" si="1"/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49" t="s">
        <v>385</v>
      </c>
      <c r="D71" s="1650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49" t="s">
        <v>0</v>
      </c>
      <c r="D72" s="165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49" t="s">
        <v>752</v>
      </c>
      <c r="D73" s="165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49" t="s">
        <v>754</v>
      </c>
      <c r="D74" s="165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80" t="s">
        <v>755</v>
      </c>
      <c r="D75" s="1656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80" t="s">
        <v>756</v>
      </c>
      <c r="D76" s="1656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80" t="s">
        <v>757</v>
      </c>
      <c r="D77" s="1656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49" t="s">
        <v>758</v>
      </c>
      <c r="D78" s="165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49" t="s">
        <v>771</v>
      </c>
      <c r="D80" s="165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49" t="s">
        <v>772</v>
      </c>
      <c r="D81" s="1650"/>
      <c r="E81" s="184">
        <f>OTCHET!$E250</f>
        <v>0</v>
      </c>
      <c r="F81" s="184">
        <f>OTCHET!$H250</f>
        <v>0</v>
      </c>
      <c r="G81" s="70">
        <f>OTCHET!$I250</f>
        <v>0</v>
      </c>
      <c r="H81" s="70">
        <f>OTCHET!$J250</f>
        <v>0</v>
      </c>
      <c r="I81" s="70">
        <f>OTCHET!$K250</f>
        <v>0</v>
      </c>
      <c r="J81" s="70">
        <f>OTCHET!$L250</f>
        <v>0</v>
      </c>
      <c r="K81" s="175">
        <f t="shared" si="1"/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49" t="s">
        <v>773</v>
      </c>
      <c r="D82" s="165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49" t="s">
        <v>774</v>
      </c>
      <c r="D83" s="165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49" t="s">
        <v>781</v>
      </c>
      <c r="D84" s="165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49" t="s">
        <v>785</v>
      </c>
      <c r="D85" s="165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49" t="s">
        <v>848</v>
      </c>
      <c r="D86" s="165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80" t="s">
        <v>786</v>
      </c>
      <c r="D87" s="1656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49" t="s">
        <v>389</v>
      </c>
      <c r="D88" s="165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708" t="s">
        <v>787</v>
      </c>
      <c r="D89" s="170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708" t="s">
        <v>788</v>
      </c>
      <c r="D90" s="1709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708" t="s">
        <v>1774</v>
      </c>
      <c r="D91" s="170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708" t="s">
        <v>804</v>
      </c>
      <c r="D92" s="170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49" t="s">
        <v>805</v>
      </c>
      <c r="D93" s="165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710" t="s">
        <v>810</v>
      </c>
      <c r="D94" s="171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881</v>
      </c>
      <c r="C95" s="1712" t="s">
        <v>814</v>
      </c>
      <c r="D95" s="171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700" t="s">
        <v>815</v>
      </c>
      <c r="D96" s="1700"/>
      <c r="E96" s="85">
        <f>OTCHET!$E295</f>
        <v>0</v>
      </c>
      <c r="F96" s="85">
        <f>OTCHET!$H295</f>
        <v>0</v>
      </c>
      <c r="G96" s="85">
        <f>OTCHET!$I295</f>
        <v>6260</v>
      </c>
      <c r="H96" s="85">
        <f>OTCHET!$J295</f>
        <v>0</v>
      </c>
      <c r="I96" s="85">
        <f>OTCHET!$K295</f>
        <v>0</v>
      </c>
      <c r="J96" s="85">
        <f>OTCHET!$L295</f>
        <v>6260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41" t="str">
        <f>$B$7</f>
        <v>ОТЧЕТНИ ДАННИ ПО ЕБК ЗА ИЗПЪЛНЕНИЕТО НА БЮДЖЕТА</v>
      </c>
      <c r="C99" s="1642"/>
      <c r="D99" s="1642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1378</v>
      </c>
      <c r="K100" s="179">
        <v>1</v>
      </c>
    </row>
    <row r="101" spans="1:11" ht="38.25" customHeight="1" thickBot="1">
      <c r="A101" s="82"/>
      <c r="B101" s="1643" t="str">
        <f>$B$9</f>
        <v>ПГТ "НИКОЛА ЙОНКОВ ВАПЦАРОВ"</v>
      </c>
      <c r="C101" s="1644"/>
      <c r="D101" s="1644"/>
      <c r="E101" s="94" t="str">
        <f>$E$9</f>
        <v>01.01.2020</v>
      </c>
      <c r="F101" s="95" t="str">
        <f>$F$9</f>
        <v>31.12.2020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43" t="e">
        <f>$B$12</f>
        <v>#N/A</v>
      </c>
      <c r="C104" s="1644"/>
      <c r="D104" s="1644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688" t="s">
        <v>311</v>
      </c>
      <c r="D108" s="1690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1432</v>
      </c>
      <c r="C109" s="1691" t="s">
        <v>880</v>
      </c>
      <c r="D109" s="1692"/>
      <c r="E109" s="62">
        <v>2015</v>
      </c>
      <c r="F109" s="173" t="s">
        <v>860</v>
      </c>
      <c r="G109" s="173" t="s">
        <v>911</v>
      </c>
      <c r="H109" s="173" t="s">
        <v>912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686" t="s">
        <v>1869</v>
      </c>
      <c r="D110" s="1687"/>
      <c r="E110" s="15" t="s">
        <v>1884</v>
      </c>
      <c r="F110" s="15" t="s">
        <v>1885</v>
      </c>
      <c r="G110" s="15" t="s">
        <v>875</v>
      </c>
      <c r="H110" s="209" t="s">
        <v>876</v>
      </c>
      <c r="I110" s="15" t="s">
        <v>847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05" t="s">
        <v>393</v>
      </c>
      <c r="D111" s="1687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706" t="s">
        <v>312</v>
      </c>
      <c r="D112" s="170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76" t="s">
        <v>404</v>
      </c>
      <c r="D113" s="1677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701" t="s">
        <v>45</v>
      </c>
      <c r="D114" s="1648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93" t="s">
        <v>792</v>
      </c>
      <c r="D115" s="1684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57" t="s">
        <v>793</v>
      </c>
      <c r="D116" s="1658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79" t="s">
        <v>795</v>
      </c>
      <c r="D117" s="1702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55" t="s">
        <v>796</v>
      </c>
      <c r="D118" s="1656"/>
      <c r="E118" s="191">
        <f>OTCHET!$E389</f>
        <v>0</v>
      </c>
      <c r="F118" s="196">
        <f>OTCHET!$H389</f>
        <v>0</v>
      </c>
      <c r="G118" s="127">
        <f>OTCHET!$I389</f>
        <v>11046</v>
      </c>
      <c r="H118" s="127">
        <f>OTCHET!$J389</f>
        <v>0</v>
      </c>
      <c r="I118" s="127">
        <f>OTCHET!$K389</f>
        <v>0</v>
      </c>
      <c r="J118" s="127">
        <f>OTCHET!$L389</f>
        <v>11046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696" t="s">
        <v>797</v>
      </c>
      <c r="D119" s="1697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882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55" t="s">
        <v>1873</v>
      </c>
      <c r="D121" s="1656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55" t="s">
        <v>852</v>
      </c>
      <c r="D122" s="1656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698" t="s">
        <v>800</v>
      </c>
      <c r="D123" s="1699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639" t="s">
        <v>1870</v>
      </c>
      <c r="D124" s="1640"/>
      <c r="E124" s="85">
        <f>OTCHET!$E409</f>
        <v>0</v>
      </c>
      <c r="F124" s="85">
        <f>OTCHET!$H409</f>
        <v>0</v>
      </c>
      <c r="G124" s="85">
        <f>OTCHET!$I409</f>
        <v>11046</v>
      </c>
      <c r="H124" s="85">
        <f>OTCHET!$J409</f>
        <v>0</v>
      </c>
      <c r="I124" s="85">
        <f>OTCHET!$K409</f>
        <v>0</v>
      </c>
      <c r="J124" s="85">
        <f>OTCHET!$L409</f>
        <v>11046</v>
      </c>
      <c r="K124" s="179">
        <v>1</v>
      </c>
    </row>
    <row r="125" spans="1:11" ht="21.75" thickBot="1">
      <c r="A125" s="82">
        <v>261</v>
      </c>
      <c r="B125" s="124"/>
      <c r="C125" s="1686" t="s">
        <v>1871</v>
      </c>
      <c r="D125" s="1687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1432</v>
      </c>
      <c r="C126" s="1703" t="s">
        <v>1332</v>
      </c>
      <c r="D126" s="1704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706" t="s">
        <v>1333</v>
      </c>
      <c r="D127" s="170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76" t="s">
        <v>883</v>
      </c>
      <c r="D128" s="1677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9" t="s">
        <v>801</v>
      </c>
      <c r="D129" s="1685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9" t="s">
        <v>802</v>
      </c>
      <c r="D130" s="1646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694" t="s">
        <v>1497</v>
      </c>
      <c r="D131" s="1695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639" t="s">
        <v>1331</v>
      </c>
      <c r="D132" s="1640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41" t="str">
        <f>$B$7</f>
        <v>ОТЧЕТНИ ДАННИ ПО ЕБК ЗА ИЗПЪЛНЕНИЕТО НА БЮДЖЕТА</v>
      </c>
      <c r="C136" s="1642"/>
      <c r="D136" s="1642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1378</v>
      </c>
      <c r="K137" s="179">
        <v>1</v>
      </c>
    </row>
    <row r="138" spans="1:11" ht="38.25" customHeight="1" thickBot="1">
      <c r="A138" s="115"/>
      <c r="B138" s="1643" t="str">
        <f>$B$9</f>
        <v>ПГТ "НИКОЛА ЙОНКОВ ВАПЦАРОВ"</v>
      </c>
      <c r="C138" s="1644"/>
      <c r="D138" s="1644"/>
      <c r="E138" s="94" t="str">
        <f>$E$9</f>
        <v>01.01.2020</v>
      </c>
      <c r="F138" s="95" t="str">
        <f>$F$9</f>
        <v>31.12.2020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43" t="e">
        <f>$B$12</f>
        <v>#N/A</v>
      </c>
      <c r="C141" s="1644"/>
      <c r="D141" s="1644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21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45.75" thickBot="1">
      <c r="A146" s="115"/>
      <c r="B146" s="138"/>
      <c r="C146" s="138"/>
      <c r="D146" s="139" t="s">
        <v>1334</v>
      </c>
      <c r="E146" s="62">
        <v>2015</v>
      </c>
      <c r="F146" s="173" t="s">
        <v>860</v>
      </c>
      <c r="G146" s="173" t="s">
        <v>911</v>
      </c>
      <c r="H146" s="173" t="s">
        <v>912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1884</v>
      </c>
      <c r="F147" s="15" t="s">
        <v>1885</v>
      </c>
      <c r="G147" s="15" t="s">
        <v>875</v>
      </c>
      <c r="H147" s="209" t="s">
        <v>876</v>
      </c>
      <c r="I147" s="15" t="s">
        <v>847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4786</v>
      </c>
      <c r="H148" s="146">
        <f t="shared" si="3"/>
        <v>0</v>
      </c>
      <c r="I148" s="146">
        <f t="shared" si="3"/>
        <v>0</v>
      </c>
      <c r="J148" s="146">
        <f t="shared" si="3"/>
        <v>4786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41" t="str">
        <f>$B$7</f>
        <v>ОТЧЕТНИ ДАННИ ПО ЕБК ЗА ИЗПЪЛНЕНИЕТО НА БЮДЖЕТА</v>
      </c>
      <c r="C152" s="1642"/>
      <c r="D152" s="1642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1378</v>
      </c>
      <c r="K153" s="179">
        <v>1</v>
      </c>
    </row>
    <row r="154" spans="1:11" ht="38.25" customHeight="1" thickBot="1">
      <c r="A154" s="115"/>
      <c r="B154" s="1643" t="str">
        <f>$B$9</f>
        <v>ПГТ "НИКОЛА ЙОНКОВ ВАПЦАРОВ"</v>
      </c>
      <c r="C154" s="1644"/>
      <c r="D154" s="1644"/>
      <c r="E154" s="94" t="str">
        <f>$E$9</f>
        <v>01.01.2020</v>
      </c>
      <c r="F154" s="95" t="str">
        <f>$F$9</f>
        <v>31.12.2020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43" t="e">
        <f>$B$12</f>
        <v>#N/A</v>
      </c>
      <c r="C157" s="1644"/>
      <c r="D157" s="1644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688" t="s">
        <v>845</v>
      </c>
      <c r="D161" s="1667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45.75" thickBot="1">
      <c r="A162" s="115"/>
      <c r="B162" s="124" t="s">
        <v>1432</v>
      </c>
      <c r="C162" s="1668" t="s">
        <v>880</v>
      </c>
      <c r="D162" s="1665"/>
      <c r="E162" s="62">
        <v>2015</v>
      </c>
      <c r="F162" s="173" t="s">
        <v>860</v>
      </c>
      <c r="G162" s="173" t="s">
        <v>911</v>
      </c>
      <c r="H162" s="173" t="s">
        <v>912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89" t="s">
        <v>846</v>
      </c>
      <c r="D163" s="1687"/>
      <c r="E163" s="15" t="s">
        <v>1884</v>
      </c>
      <c r="F163" s="15" t="s">
        <v>1885</v>
      </c>
      <c r="G163" s="15" t="s">
        <v>875</v>
      </c>
      <c r="H163" s="209" t="s">
        <v>876</v>
      </c>
      <c r="I163" s="15" t="s">
        <v>847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683" t="s">
        <v>1335</v>
      </c>
      <c r="D164" s="1684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49" t="s">
        <v>1338</v>
      </c>
      <c r="D165" s="165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49" t="s">
        <v>1341</v>
      </c>
      <c r="D166" s="165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80" t="s">
        <v>1344</v>
      </c>
      <c r="D167" s="1656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681" t="s">
        <v>1351</v>
      </c>
      <c r="D168" s="1682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57" t="s">
        <v>884</v>
      </c>
      <c r="D169" s="1658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9" t="s">
        <v>885</v>
      </c>
      <c r="D170" s="1646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9" t="s">
        <v>1658</v>
      </c>
      <c r="D171" s="1646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76" t="s">
        <v>886</v>
      </c>
      <c r="D172" s="1677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57" t="s">
        <v>1667</v>
      </c>
      <c r="D173" s="1658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57" t="s">
        <v>1671</v>
      </c>
      <c r="D174" s="1658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9" t="s">
        <v>1890</v>
      </c>
      <c r="D175" s="1646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9" t="s">
        <v>313</v>
      </c>
      <c r="D176" s="1646"/>
      <c r="E176" s="191">
        <f>OTCHET!$E514</f>
        <v>0</v>
      </c>
      <c r="F176" s="192">
        <f>OTCHET!$H514</f>
        <v>0</v>
      </c>
      <c r="G176" s="121">
        <f>OTCHET!$I514</f>
        <v>-4786</v>
      </c>
      <c r="H176" s="121">
        <f>OTCHET!$J514</f>
        <v>0</v>
      </c>
      <c r="I176" s="121">
        <f>OTCHET!$K514</f>
        <v>0</v>
      </c>
      <c r="J176" s="121">
        <f>OTCHET!$L514</f>
        <v>-4786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55" t="s">
        <v>49</v>
      </c>
      <c r="D177" s="1656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57" t="s">
        <v>1679</v>
      </c>
      <c r="D178" s="1658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55" t="s">
        <v>314</v>
      </c>
      <c r="D179" s="1679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645" t="s">
        <v>887</v>
      </c>
      <c r="D180" s="1646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57" t="s">
        <v>888</v>
      </c>
      <c r="D181" s="1658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645" t="s">
        <v>889</v>
      </c>
      <c r="D182" s="1678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645" t="s">
        <v>890</v>
      </c>
      <c r="D183" s="1646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647" t="s">
        <v>1373</v>
      </c>
      <c r="D184" s="1648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68" t="s">
        <v>339</v>
      </c>
      <c r="D185" s="1665"/>
      <c r="E185" s="85">
        <f>OTCHET!$E587</f>
        <v>0</v>
      </c>
      <c r="F185" s="85">
        <f>OTCHET!$H587</f>
        <v>0</v>
      </c>
      <c r="G185" s="85">
        <f>OTCHET!$I587</f>
        <v>-4786</v>
      </c>
      <c r="H185" s="85">
        <f>OTCHET!$J587</f>
        <v>0</v>
      </c>
      <c r="I185" s="85">
        <f>OTCHET!$K587</f>
        <v>0</v>
      </c>
      <c r="J185" s="85">
        <f>OTCHET!$L587</f>
        <v>-4786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41" t="str">
        <f>$B$7</f>
        <v>ОТЧЕТНИ ДАННИ ПО ЕБК ЗА ИЗПЪЛНЕНИЕТО НА БЮДЖЕТА</v>
      </c>
      <c r="C189" s="1642"/>
      <c r="D189" s="1642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1378</v>
      </c>
      <c r="G190" s="68"/>
      <c r="K190" s="178">
        <v>1</v>
      </c>
    </row>
    <row r="191" spans="2:11" ht="21.75" thickBot="1">
      <c r="B191" s="1643" t="str">
        <f>$B$9</f>
        <v>ПГТ "НИКОЛА ЙОНКОВ ВАПЦАРОВ"</v>
      </c>
      <c r="C191" s="1644"/>
      <c r="D191" s="1644"/>
      <c r="E191" s="94" t="str">
        <f>$E$9</f>
        <v>01.01.2020</v>
      </c>
      <c r="F191" s="95" t="str">
        <f>$F$9</f>
        <v>31.12.2020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43" t="e">
        <f>$B$12</f>
        <v>#N/A</v>
      </c>
      <c r="C194" s="1644"/>
      <c r="D194" s="1644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1432</v>
      </c>
      <c r="C198" s="1664" t="s">
        <v>891</v>
      </c>
      <c r="D198" s="1665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45.75" thickBot="1">
      <c r="B199" s="166"/>
      <c r="C199" s="1666"/>
      <c r="D199" s="1667"/>
      <c r="E199" s="62">
        <v>2015</v>
      </c>
      <c r="F199" s="173" t="s">
        <v>860</v>
      </c>
      <c r="G199" s="173" t="s">
        <v>911</v>
      </c>
      <c r="H199" s="173" t="s">
        <v>912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892</v>
      </c>
      <c r="C200" s="1653" t="s">
        <v>893</v>
      </c>
      <c r="D200" s="1654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894</v>
      </c>
      <c r="C201" s="1660" t="s">
        <v>895</v>
      </c>
      <c r="D201" s="1661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896</v>
      </c>
      <c r="C202" s="1660" t="s">
        <v>897</v>
      </c>
      <c r="D202" s="1661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898</v>
      </c>
      <c r="C203" s="1674" t="s">
        <v>899</v>
      </c>
      <c r="D203" s="1675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900</v>
      </c>
      <c r="C204" s="1651" t="s">
        <v>901</v>
      </c>
      <c r="D204" s="1652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902</v>
      </c>
      <c r="C205" s="1673" t="s">
        <v>903</v>
      </c>
      <c r="D205" s="1673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904</v>
      </c>
      <c r="C206" s="1669" t="s">
        <v>905</v>
      </c>
      <c r="D206" s="1670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906</v>
      </c>
      <c r="C207" s="1669" t="s">
        <v>907</v>
      </c>
      <c r="D207" s="1670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908</v>
      </c>
      <c r="C208" s="1671" t="s">
        <v>909</v>
      </c>
      <c r="D208" s="1672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662" t="s">
        <v>910</v>
      </c>
      <c r="D209" s="1663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O63:O65"/>
    <mergeCell ref="C64:D64"/>
    <mergeCell ref="C65:D65"/>
    <mergeCell ref="C63:D63"/>
    <mergeCell ref="N63:N65"/>
    <mergeCell ref="L63:L65"/>
    <mergeCell ref="M63:M6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C176:D176"/>
    <mergeCell ref="C173:D173"/>
    <mergeCell ref="C167:D167"/>
    <mergeCell ref="C168:D168"/>
    <mergeCell ref="C164:D164"/>
    <mergeCell ref="C165:D165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132:D132"/>
    <mergeCell ref="B136:D136"/>
    <mergeCell ref="B138:D138"/>
    <mergeCell ref="B141:D141"/>
    <mergeCell ref="B152:D152"/>
    <mergeCell ref="B154:D154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1104"/>
  <sheetViews>
    <sheetView tabSelected="1" zoomScale="70" zoomScaleNormal="70" zoomScaleSheetLayoutView="75" workbookViewId="0" topLeftCell="A604">
      <selection activeCell="I605" sqref="I605"/>
    </sheetView>
  </sheetViews>
  <sheetFormatPr defaultColWidth="9.00390625" defaultRowHeight="12.75"/>
  <cols>
    <col min="1" max="1" width="5.25390625" style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>
      <c r="A1" s="1" t="s">
        <v>1876</v>
      </c>
      <c r="C1" s="1" t="s">
        <v>1878</v>
      </c>
      <c r="D1" s="2" t="s">
        <v>1879</v>
      </c>
      <c r="E1" s="1" t="s">
        <v>1880</v>
      </c>
      <c r="H1" s="1" t="s">
        <v>1881</v>
      </c>
      <c r="I1" s="1" t="s">
        <v>1881</v>
      </c>
      <c r="J1" s="1" t="s">
        <v>1881</v>
      </c>
      <c r="K1" s="1" t="s">
        <v>1881</v>
      </c>
      <c r="L1" s="1" t="s">
        <v>1881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803" t="str">
        <f>VLOOKUP(E15,SMETKA,2,FALSE)</f>
        <v>ОТЧЕТНИ ДАННИ ПО ЕБК ЗА ИЗПЪЛНЕНИЕТО НА БЮДЖЕТА</v>
      </c>
      <c r="C7" s="1804"/>
      <c r="D7" s="1804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1453</v>
      </c>
      <c r="F8" s="439"/>
      <c r="G8" s="439"/>
      <c r="H8" s="1129" t="s">
        <v>1378</v>
      </c>
      <c r="I8" s="367"/>
      <c r="J8" s="367"/>
      <c r="K8" s="367"/>
      <c r="L8" s="367"/>
    </row>
    <row r="9" spans="2:12" ht="27" customHeight="1" thickBot="1">
      <c r="B9" s="1805" t="s">
        <v>1941</v>
      </c>
      <c r="C9" s="1806"/>
      <c r="D9" s="1807"/>
      <c r="E9" s="1502" t="s">
        <v>1924</v>
      </c>
      <c r="F9" s="1502" t="s">
        <v>1946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1455</v>
      </c>
      <c r="C10" s="344"/>
      <c r="D10" s="359"/>
      <c r="E10" s="1482" t="s">
        <v>1438</v>
      </c>
      <c r="F10" s="1483" t="s">
        <v>1940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91" t="e">
        <f>VLOOKUP(F12,PRBK,2,FALSE)</f>
        <v>#N/A</v>
      </c>
      <c r="C12" s="1792"/>
      <c r="D12" s="1793"/>
      <c r="E12" s="1474" t="s">
        <v>490</v>
      </c>
      <c r="F12" s="1484" t="s">
        <v>1923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1454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1936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760" t="s">
        <v>1913</v>
      </c>
      <c r="F19" s="1761"/>
      <c r="G19" s="1761"/>
      <c r="H19" s="1762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1432</v>
      </c>
      <c r="C20" s="454" t="s">
        <v>571</v>
      </c>
      <c r="D20" s="455" t="s">
        <v>372</v>
      </c>
      <c r="E20" s="1542" t="s">
        <v>1912</v>
      </c>
      <c r="F20" s="1542" t="s">
        <v>1906</v>
      </c>
      <c r="G20" s="1542" t="s">
        <v>1922</v>
      </c>
      <c r="H20" s="1542" t="s">
        <v>1907</v>
      </c>
      <c r="I20" s="1542" t="s">
        <v>1908</v>
      </c>
      <c r="J20" s="1542" t="s">
        <v>1909</v>
      </c>
      <c r="K20" s="1542" t="s">
        <v>1910</v>
      </c>
      <c r="L20" s="1543" t="s">
        <v>1911</v>
      </c>
    </row>
    <row r="21" spans="1:12" ht="18.75">
      <c r="A21" s="525"/>
      <c r="B21" s="448"/>
      <c r="C21" s="449"/>
      <c r="D21" s="450" t="s">
        <v>572</v>
      </c>
      <c r="E21" s="451" t="s">
        <v>1884</v>
      </c>
      <c r="F21" s="451"/>
      <c r="G21" s="451"/>
      <c r="H21" s="452"/>
      <c r="I21" s="444" t="s">
        <v>875</v>
      </c>
      <c r="J21" s="445" t="s">
        <v>876</v>
      </c>
      <c r="K21" s="446" t="s">
        <v>847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808" t="s">
        <v>573</v>
      </c>
      <c r="D22" s="1809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1883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916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98" t="s">
        <v>577</v>
      </c>
      <c r="D28" s="1799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98" t="s">
        <v>582</v>
      </c>
      <c r="D33" s="1799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917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98" t="s">
        <v>329</v>
      </c>
      <c r="D39" s="1799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21">
        <f t="shared" si="1"/>
        <v>0</v>
      </c>
      <c r="F61" s="1623">
        <v>0</v>
      </c>
      <c r="G61" s="1623">
        <v>0</v>
      </c>
      <c r="H61" s="1623">
        <v>0</v>
      </c>
      <c r="I61" s="1623">
        <v>0</v>
      </c>
      <c r="J61" s="1623">
        <v>0</v>
      </c>
      <c r="K61" s="1623">
        <v>0</v>
      </c>
      <c r="L61" s="1622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3">
        <v>0</v>
      </c>
      <c r="G69" s="1623">
        <v>0</v>
      </c>
      <c r="H69" s="1623">
        <v>0</v>
      </c>
      <c r="I69" s="1623">
        <v>0</v>
      </c>
      <c r="J69" s="1623">
        <v>0</v>
      </c>
      <c r="K69" s="1623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3">
        <v>0</v>
      </c>
      <c r="G70" s="1623">
        <v>0</v>
      </c>
      <c r="H70" s="1623">
        <v>0</v>
      </c>
      <c r="I70" s="1623">
        <v>0</v>
      </c>
      <c r="J70" s="1623">
        <v>0</v>
      </c>
      <c r="K70" s="1623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255</v>
      </c>
      <c r="B71" s="373">
        <v>2000</v>
      </c>
      <c r="C71" s="374" t="s">
        <v>617</v>
      </c>
      <c r="D71" s="375"/>
      <c r="E71" s="377">
        <f t="shared" si="11"/>
        <v>0</v>
      </c>
      <c r="F71" s="1623">
        <v>0</v>
      </c>
      <c r="G71" s="376"/>
      <c r="H71" s="1623">
        <v>0</v>
      </c>
      <c r="I71" s="1623">
        <v>0</v>
      </c>
      <c r="J71" s="1326"/>
      <c r="K71" s="1623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315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3">
        <v>0</v>
      </c>
      <c r="G90" s="1623">
        <v>0</v>
      </c>
      <c r="H90" s="1623">
        <v>0</v>
      </c>
      <c r="I90" s="1623">
        <v>0</v>
      </c>
      <c r="J90" s="1623">
        <v>0</v>
      </c>
      <c r="K90" s="1623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1153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1467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1009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1010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1011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1012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1013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1014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1015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1154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1016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1017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1018</v>
      </c>
      <c r="D132" s="375"/>
      <c r="E132" s="377">
        <f>F132+G132+H132</f>
        <v>0</v>
      </c>
      <c r="F132" s="1623">
        <v>0</v>
      </c>
      <c r="G132" s="376"/>
      <c r="H132" s="377"/>
      <c r="I132" s="1623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1019</v>
      </c>
      <c r="D133" s="375"/>
      <c r="E133" s="377">
        <f>F133+G133+H133</f>
        <v>0</v>
      </c>
      <c r="F133" s="1623">
        <v>0</v>
      </c>
      <c r="G133" s="1623">
        <v>0</v>
      </c>
      <c r="H133" s="1623">
        <v>0</v>
      </c>
      <c r="I133" s="1623">
        <v>0</v>
      </c>
      <c r="J133" s="1623">
        <v>0</v>
      </c>
      <c r="K133" s="1623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1020</v>
      </c>
      <c r="C134" s="374" t="s">
        <v>1503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1504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1505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1506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1155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7">
        <v>0</v>
      </c>
      <c r="I156" s="578"/>
      <c r="J156" s="579"/>
      <c r="K156" s="1624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8">
        <v>0</v>
      </c>
      <c r="I157" s="581"/>
      <c r="J157" s="582"/>
      <c r="K157" s="1625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8">
        <v>0</v>
      </c>
      <c r="I158" s="581"/>
      <c r="J158" s="582"/>
      <c r="K158" s="1625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8">
        <v>0</v>
      </c>
      <c r="I159" s="581"/>
      <c r="J159" s="582"/>
      <c r="K159" s="1625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8">
        <v>0</v>
      </c>
      <c r="I160" s="581"/>
      <c r="J160" s="582"/>
      <c r="K160" s="1625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8">
        <v>0</v>
      </c>
      <c r="I161" s="581"/>
      <c r="J161" s="582"/>
      <c r="K161" s="1625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8">
        <v>0</v>
      </c>
      <c r="I162" s="581"/>
      <c r="J162" s="582"/>
      <c r="K162" s="1625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9">
        <v>0</v>
      </c>
      <c r="I163" s="588"/>
      <c r="J163" s="589"/>
      <c r="K163" s="1626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1021</v>
      </c>
      <c r="D164" s="1357" t="s">
        <v>375</v>
      </c>
      <c r="E164" s="457">
        <f aca="true" t="shared" si="28" ref="E164:L164"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 t="shared" si="28"/>
        <v>0</v>
      </c>
      <c r="J164" s="457">
        <f t="shared" si="28"/>
        <v>0</v>
      </c>
      <c r="K164" s="457">
        <f t="shared" si="28"/>
        <v>0</v>
      </c>
      <c r="L164" s="457">
        <f t="shared" si="28"/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9" customHeight="1" thickTop="1">
      <c r="A165" s="358"/>
      <c r="B165" s="1263"/>
      <c r="C165" s="1358"/>
      <c r="D165" s="1359"/>
      <c r="E165" s="669"/>
      <c r="F165" s="669"/>
      <c r="G165" s="669"/>
      <c r="H165" s="669"/>
      <c r="I165" s="437"/>
      <c r="J165" s="437"/>
      <c r="K165" s="437"/>
      <c r="L165" s="437"/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43" t="str">
        <f>$B$7</f>
        <v>ОТЧЕТНИ ДАННИ ПО ЕБК ЗА ИЗПЪЛНЕНИЕТО НА БЮДЖЕТА</v>
      </c>
      <c r="C169" s="1744"/>
      <c r="D169" s="1744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1453</v>
      </c>
      <c r="F170" s="1140"/>
      <c r="G170" s="1140"/>
      <c r="H170" s="1140" t="s">
        <v>1378</v>
      </c>
      <c r="I170" s="766"/>
      <c r="J170" s="766"/>
      <c r="K170" s="766"/>
      <c r="L170" s="766"/>
    </row>
    <row r="171" spans="1:10" s="412" customFormat="1" ht="27" customHeight="1">
      <c r="A171" s="358"/>
      <c r="B171" s="1745" t="str">
        <f>$B$9</f>
        <v>ПГТ "НИКОЛА ЙОНКОВ ВАПЦАРОВ"</v>
      </c>
      <c r="C171" s="1746"/>
      <c r="D171" s="1747"/>
      <c r="E171" s="1502" t="s">
        <v>1924</v>
      </c>
      <c r="F171" s="1503" t="s">
        <v>1946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91" t="e">
        <f>$B$12</f>
        <v>#N/A</v>
      </c>
      <c r="C174" s="1792"/>
      <c r="D174" s="1793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1023</v>
      </c>
      <c r="E178" s="1763" t="s">
        <v>1917</v>
      </c>
      <c r="F178" s="1764"/>
      <c r="G178" s="1764"/>
      <c r="H178" s="1765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1432</v>
      </c>
      <c r="C179" s="1167" t="s">
        <v>571</v>
      </c>
      <c r="D179" s="1367" t="s">
        <v>1868</v>
      </c>
      <c r="E179" s="1542" t="s">
        <v>1912</v>
      </c>
      <c r="F179" s="1542" t="s">
        <v>1906</v>
      </c>
      <c r="G179" s="1542" t="s">
        <v>1922</v>
      </c>
      <c r="H179" s="1542" t="s">
        <v>1907</v>
      </c>
      <c r="I179" s="1542" t="s">
        <v>1908</v>
      </c>
      <c r="J179" s="1542" t="s">
        <v>1909</v>
      </c>
      <c r="K179" s="1542" t="s">
        <v>1910</v>
      </c>
      <c r="L179" s="1543" t="s">
        <v>1911</v>
      </c>
    </row>
    <row r="180" spans="1:12" s="412" customFormat="1" ht="18">
      <c r="A180" s="4"/>
      <c r="B180" s="1174"/>
      <c r="C180" s="1368"/>
      <c r="D180" s="1369" t="s">
        <v>1024</v>
      </c>
      <c r="E180" s="501" t="s">
        <v>1884</v>
      </c>
      <c r="F180" s="501" t="s">
        <v>1885</v>
      </c>
      <c r="G180" s="504" t="s">
        <v>875</v>
      </c>
      <c r="H180" s="505" t="s">
        <v>876</v>
      </c>
      <c r="I180" s="505" t="s">
        <v>847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1439</v>
      </c>
      <c r="D181" s="1485" t="s">
        <v>1440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1441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59" t="s">
        <v>1025</v>
      </c>
      <c r="D184" s="1749"/>
      <c r="E184" s="1620">
        <f>SUM(F184:H184)</f>
        <v>0</v>
      </c>
      <c r="F184" s="1620">
        <f aca="true" t="shared" si="29" ref="F184:F192">SUMIF($C$597:$C$12265,$C184,F$597:F$12265)</f>
        <v>0</v>
      </c>
      <c r="G184" s="1620">
        <f aca="true" t="shared" si="30" ref="G184:H191">SUMIF($C$597:$C$12265,$C184,G$597:G$12265)</f>
        <v>0</v>
      </c>
      <c r="H184" s="1620">
        <f>SUMIF($C$597:$C$12265,$C184,H$597:H$12265)</f>
        <v>0</v>
      </c>
      <c r="I184" s="607">
        <f>SUMIF($B$597:$B$12265,$B184,I$597:I$12265)</f>
        <v>5153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5153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1026</v>
      </c>
      <c r="E185" s="653">
        <f aca="true" t="shared" si="31" ref="E185:E192">SUMIF($C$597:$C$12265,$C185,E$597:E$12265)</f>
        <v>0</v>
      </c>
      <c r="F185" s="656">
        <f t="shared" si="29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2" ref="I185:L186">SUMIF($C$597:$C$12265,$C185,I$597:I$12265)</f>
        <v>5153</v>
      </c>
      <c r="J185" s="610">
        <f t="shared" si="32"/>
        <v>0</v>
      </c>
      <c r="K185" s="611">
        <f t="shared" si="32"/>
        <v>0</v>
      </c>
      <c r="L185" s="612">
        <f t="shared" si="32"/>
        <v>5153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1027</v>
      </c>
      <c r="E186" s="653">
        <f t="shared" si="31"/>
        <v>0</v>
      </c>
      <c r="F186" s="656">
        <f t="shared" si="29"/>
        <v>0</v>
      </c>
      <c r="G186" s="656">
        <f t="shared" si="30"/>
        <v>0</v>
      </c>
      <c r="H186" s="656">
        <f>SUMIF($C$597:$C$12265,$C186,H$597:H$12265)</f>
        <v>0</v>
      </c>
      <c r="I186" s="613">
        <f t="shared" si="32"/>
        <v>0</v>
      </c>
      <c r="J186" s="614">
        <f t="shared" si="32"/>
        <v>0</v>
      </c>
      <c r="K186" s="614">
        <f t="shared" si="32"/>
        <v>0</v>
      </c>
      <c r="L186" s="615">
        <f t="shared" si="32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0" t="s">
        <v>1028</v>
      </c>
      <c r="D187" s="1750"/>
      <c r="E187" s="1619">
        <f t="shared" si="31"/>
        <v>0</v>
      </c>
      <c r="F187" s="1620">
        <f t="shared" si="29"/>
        <v>0</v>
      </c>
      <c r="G187" s="1620">
        <f t="shared" si="30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1029</v>
      </c>
      <c r="E188" s="653">
        <f t="shared" si="31"/>
        <v>0</v>
      </c>
      <c r="F188" s="656">
        <f t="shared" si="29"/>
        <v>0</v>
      </c>
      <c r="G188" s="656">
        <f t="shared" si="30"/>
        <v>0</v>
      </c>
      <c r="H188" s="655">
        <f aca="true" t="shared" si="33" ref="H188:L189">SUMIF($C$597:$C$12265,$C188,H$597:H$12265)</f>
        <v>0</v>
      </c>
      <c r="I188" s="610">
        <f t="shared" si="33"/>
        <v>0</v>
      </c>
      <c r="J188" s="611">
        <f t="shared" si="33"/>
        <v>0</v>
      </c>
      <c r="K188" s="611">
        <f t="shared" si="33"/>
        <v>0</v>
      </c>
      <c r="L188" s="612">
        <f t="shared" si="33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1030</v>
      </c>
      <c r="E189" s="653">
        <f t="shared" si="31"/>
        <v>0</v>
      </c>
      <c r="F189" s="656">
        <f t="shared" si="29"/>
        <v>0</v>
      </c>
      <c r="G189" s="656">
        <f t="shared" si="30"/>
        <v>0</v>
      </c>
      <c r="H189" s="657">
        <f t="shared" si="33"/>
        <v>0</v>
      </c>
      <c r="I189" s="616">
        <f t="shared" si="33"/>
        <v>0</v>
      </c>
      <c r="J189" s="617">
        <f t="shared" si="33"/>
        <v>0</v>
      </c>
      <c r="K189" s="617">
        <f t="shared" si="33"/>
        <v>0</v>
      </c>
      <c r="L189" s="618">
        <f t="shared" si="33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1"/>
        <v>0</v>
      </c>
      <c r="F190" s="656">
        <f t="shared" si="29"/>
        <v>0</v>
      </c>
      <c r="G190" s="656">
        <f t="shared" si="30"/>
        <v>0</v>
      </c>
      <c r="H190" s="656">
        <f t="shared" si="30"/>
        <v>0</v>
      </c>
      <c r="I190" s="616">
        <f aca="true" t="shared" si="34" ref="I190:L192">SUMIF($C$597:$C$12265,$C190,I$597:I$12265)</f>
        <v>0</v>
      </c>
      <c r="J190" s="617">
        <f t="shared" si="34"/>
        <v>0</v>
      </c>
      <c r="K190" s="617">
        <f t="shared" si="34"/>
        <v>0</v>
      </c>
      <c r="L190" s="618">
        <f t="shared" si="34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1"/>
        <v>0</v>
      </c>
      <c r="F191" s="656">
        <f t="shared" si="29"/>
        <v>0</v>
      </c>
      <c r="G191" s="656">
        <f t="shared" si="30"/>
        <v>0</v>
      </c>
      <c r="H191" s="656">
        <f t="shared" si="30"/>
        <v>0</v>
      </c>
      <c r="I191" s="616">
        <f t="shared" si="34"/>
        <v>0</v>
      </c>
      <c r="J191" s="617">
        <f t="shared" si="34"/>
        <v>0</v>
      </c>
      <c r="K191" s="617">
        <f t="shared" si="34"/>
        <v>0</v>
      </c>
      <c r="L191" s="618">
        <f t="shared" si="34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1"/>
        <v>0</v>
      </c>
      <c r="F192" s="656">
        <f t="shared" si="29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4"/>
        <v>0</v>
      </c>
      <c r="J192" s="614">
        <f t="shared" si="34"/>
        <v>0</v>
      </c>
      <c r="K192" s="614">
        <f t="shared" si="34"/>
        <v>0</v>
      </c>
      <c r="L192" s="615">
        <f t="shared" si="34"/>
        <v>0</v>
      </c>
    </row>
    <row r="193" spans="1:26" s="404" customFormat="1" ht="18.75" customHeight="1">
      <c r="A193" s="7">
        <v>65</v>
      </c>
      <c r="B193" s="1187">
        <v>500</v>
      </c>
      <c r="C193" s="1751" t="s">
        <v>726</v>
      </c>
      <c r="D193" s="1751"/>
      <c r="E193" s="507">
        <f aca="true" t="shared" si="35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5"/>
        <v>1107</v>
      </c>
      <c r="J193" s="608">
        <f t="shared" si="35"/>
        <v>0</v>
      </c>
      <c r="K193" s="608">
        <f t="shared" si="35"/>
        <v>0</v>
      </c>
      <c r="L193" s="609">
        <f t="shared" si="35"/>
        <v>1107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6" ref="E194:L198">SUMIF($C$597:$C$12265,$C194,E$597:E$12265)</f>
        <v>0</v>
      </c>
      <c r="F194" s="656">
        <f t="shared" si="36"/>
        <v>0</v>
      </c>
      <c r="G194" s="656">
        <f aca="true" t="shared" si="37" ref="G194:H198">SUMIF($C$597:$C$12265,$C194,G$597:G$12265)</f>
        <v>0</v>
      </c>
      <c r="H194" s="656">
        <f t="shared" si="37"/>
        <v>0</v>
      </c>
      <c r="I194" s="610">
        <f t="shared" si="36"/>
        <v>643</v>
      </c>
      <c r="J194" s="611">
        <f t="shared" si="36"/>
        <v>0</v>
      </c>
      <c r="K194" s="611">
        <f t="shared" si="36"/>
        <v>0</v>
      </c>
      <c r="L194" s="612">
        <f t="shared" si="36"/>
        <v>643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1457</v>
      </c>
      <c r="E195" s="650">
        <f t="shared" si="36"/>
        <v>0</v>
      </c>
      <c r="F195" s="656">
        <f t="shared" si="36"/>
        <v>0</v>
      </c>
      <c r="G195" s="656">
        <f t="shared" si="37"/>
        <v>0</v>
      </c>
      <c r="H195" s="656">
        <f t="shared" si="37"/>
        <v>0</v>
      </c>
      <c r="I195" s="616">
        <f t="shared" si="36"/>
        <v>128</v>
      </c>
      <c r="J195" s="617">
        <f t="shared" si="36"/>
        <v>0</v>
      </c>
      <c r="K195" s="617">
        <f t="shared" si="36"/>
        <v>0</v>
      </c>
      <c r="L195" s="618">
        <f t="shared" si="36"/>
        <v>128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6"/>
        <v>0</v>
      </c>
      <c r="F196" s="656">
        <f t="shared" si="36"/>
        <v>0</v>
      </c>
      <c r="G196" s="656">
        <f t="shared" si="37"/>
        <v>0</v>
      </c>
      <c r="H196" s="656">
        <f t="shared" si="37"/>
        <v>0</v>
      </c>
      <c r="I196" s="616">
        <f t="shared" si="36"/>
        <v>247</v>
      </c>
      <c r="J196" s="617">
        <f t="shared" si="36"/>
        <v>0</v>
      </c>
      <c r="K196" s="617">
        <f t="shared" si="36"/>
        <v>0</v>
      </c>
      <c r="L196" s="618">
        <f t="shared" si="36"/>
        <v>247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6"/>
        <v>0</v>
      </c>
      <c r="F197" s="656">
        <f t="shared" si="36"/>
        <v>0</v>
      </c>
      <c r="G197" s="656">
        <f t="shared" si="37"/>
        <v>0</v>
      </c>
      <c r="H197" s="656">
        <f t="shared" si="37"/>
        <v>0</v>
      </c>
      <c r="I197" s="616">
        <f t="shared" si="36"/>
        <v>89</v>
      </c>
      <c r="J197" s="617">
        <f t="shared" si="36"/>
        <v>0</v>
      </c>
      <c r="K197" s="617">
        <f t="shared" si="36"/>
        <v>0</v>
      </c>
      <c r="L197" s="618">
        <f t="shared" si="36"/>
        <v>89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6"/>
        <v>0</v>
      </c>
      <c r="F198" s="656">
        <f>SUMIF($C$597:$C$12265,$C198,F$597:F$12265)</f>
        <v>0</v>
      </c>
      <c r="G198" s="656">
        <f t="shared" si="37"/>
        <v>0</v>
      </c>
      <c r="H198" s="656">
        <f t="shared" si="37"/>
        <v>0</v>
      </c>
      <c r="I198" s="613">
        <f t="shared" si="36"/>
        <v>0</v>
      </c>
      <c r="J198" s="614">
        <f t="shared" si="36"/>
        <v>0</v>
      </c>
      <c r="K198" s="614">
        <f t="shared" si="36"/>
        <v>0</v>
      </c>
      <c r="L198" s="615">
        <f t="shared" si="36"/>
        <v>0</v>
      </c>
    </row>
    <row r="199" spans="1:26" s="404" customFormat="1" ht="18.75" customHeight="1">
      <c r="A199" s="7">
        <v>115</v>
      </c>
      <c r="B199" s="1187">
        <v>800</v>
      </c>
      <c r="C199" s="1752" t="s">
        <v>732</v>
      </c>
      <c r="D199" s="1753"/>
      <c r="E199" s="509">
        <f aca="true" t="shared" si="38" ref="E199:L200">SUMIF($B$597:$B$12265,$B199,E$597:E$12265)</f>
        <v>0</v>
      </c>
      <c r="F199" s="510">
        <f t="shared" si="38"/>
        <v>0</v>
      </c>
      <c r="G199" s="510">
        <f t="shared" si="38"/>
        <v>0</v>
      </c>
      <c r="H199" s="510">
        <f>SUMIF($B$597:$B$12265,$B199,H$597:H$12265)</f>
        <v>0</v>
      </c>
      <c r="I199" s="607">
        <f t="shared" si="38"/>
        <v>0</v>
      </c>
      <c r="J199" s="608">
        <f t="shared" si="38"/>
        <v>0</v>
      </c>
      <c r="K199" s="608">
        <f t="shared" si="38"/>
        <v>0</v>
      </c>
      <c r="L199" s="609">
        <f t="shared" si="38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0" t="s">
        <v>733</v>
      </c>
      <c r="D200" s="1750"/>
      <c r="E200" s="509">
        <f t="shared" si="38"/>
        <v>0</v>
      </c>
      <c r="F200" s="510">
        <f t="shared" si="38"/>
        <v>0</v>
      </c>
      <c r="G200" s="510">
        <f t="shared" si="38"/>
        <v>0</v>
      </c>
      <c r="H200" s="510">
        <f>SUMIF($B$597:$B$12265,$B200,H$597:H$12265)</f>
        <v>0</v>
      </c>
      <c r="I200" s="607">
        <f t="shared" si="38"/>
        <v>0</v>
      </c>
      <c r="J200" s="608">
        <f t="shared" si="38"/>
        <v>0</v>
      </c>
      <c r="K200" s="608">
        <f t="shared" si="38"/>
        <v>0</v>
      </c>
      <c r="L200" s="609">
        <f t="shared" si="38"/>
        <v>0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9" ref="E201:E216">SUMIF($C$597:$C$12265,$C201,E$597:E$12265)</f>
        <v>0</v>
      </c>
      <c r="F201" s="660">
        <f aca="true" t="shared" si="40" ref="F201:F216">SUMIF($C$597:$C$12265,$C201,F$597:F$12265)</f>
        <v>0</v>
      </c>
      <c r="G201" s="660">
        <f aca="true" t="shared" si="41" ref="G201:G216">SUMIF($C$597:$C$12265,$C201,G$597:G$12265)</f>
        <v>0</v>
      </c>
      <c r="H201" s="660">
        <f aca="true" t="shared" si="42" ref="H201:H216">SUMIF($C$597:$C$12265,$C201,H$597:H$12265)</f>
        <v>0</v>
      </c>
      <c r="I201" s="610">
        <f aca="true" t="shared" si="43" ref="I201:L210">SUMIF($C$597:$C$12265,$C201,I$597:I$12265)</f>
        <v>0</v>
      </c>
      <c r="J201" s="611">
        <f t="shared" si="43"/>
        <v>0</v>
      </c>
      <c r="K201" s="611">
        <f t="shared" si="43"/>
        <v>0</v>
      </c>
      <c r="L201" s="612">
        <f t="shared" si="43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9"/>
        <v>0</v>
      </c>
      <c r="F202" s="660">
        <f t="shared" si="40"/>
        <v>0</v>
      </c>
      <c r="G202" s="660">
        <f t="shared" si="41"/>
        <v>0</v>
      </c>
      <c r="H202" s="660">
        <f t="shared" si="42"/>
        <v>0</v>
      </c>
      <c r="I202" s="616">
        <f t="shared" si="43"/>
        <v>0</v>
      </c>
      <c r="J202" s="617">
        <f t="shared" si="43"/>
        <v>0</v>
      </c>
      <c r="K202" s="617">
        <f t="shared" si="43"/>
        <v>0</v>
      </c>
      <c r="L202" s="618">
        <f t="shared" si="43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9"/>
        <v>0</v>
      </c>
      <c r="F203" s="660">
        <f t="shared" si="40"/>
        <v>0</v>
      </c>
      <c r="G203" s="660">
        <f t="shared" si="41"/>
        <v>0</v>
      </c>
      <c r="H203" s="660">
        <f t="shared" si="42"/>
        <v>0</v>
      </c>
      <c r="I203" s="616">
        <f t="shared" si="43"/>
        <v>0</v>
      </c>
      <c r="J203" s="617">
        <f t="shared" si="43"/>
        <v>0</v>
      </c>
      <c r="K203" s="617">
        <f t="shared" si="43"/>
        <v>0</v>
      </c>
      <c r="L203" s="618">
        <f t="shared" si="43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9"/>
        <v>0</v>
      </c>
      <c r="F204" s="660">
        <f t="shared" si="40"/>
        <v>0</v>
      </c>
      <c r="G204" s="660">
        <f t="shared" si="41"/>
        <v>0</v>
      </c>
      <c r="H204" s="660">
        <f t="shared" si="42"/>
        <v>0</v>
      </c>
      <c r="I204" s="616">
        <f t="shared" si="43"/>
        <v>0</v>
      </c>
      <c r="J204" s="617">
        <f t="shared" si="43"/>
        <v>0</v>
      </c>
      <c r="K204" s="617">
        <f t="shared" si="43"/>
        <v>0</v>
      </c>
      <c r="L204" s="618">
        <f t="shared" si="43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9"/>
        <v>0</v>
      </c>
      <c r="F205" s="660">
        <f t="shared" si="40"/>
        <v>0</v>
      </c>
      <c r="G205" s="660">
        <f t="shared" si="41"/>
        <v>0</v>
      </c>
      <c r="H205" s="660">
        <f t="shared" si="42"/>
        <v>0</v>
      </c>
      <c r="I205" s="616">
        <f t="shared" si="43"/>
        <v>0</v>
      </c>
      <c r="J205" s="617">
        <f t="shared" si="43"/>
        <v>0</v>
      </c>
      <c r="K205" s="617">
        <f t="shared" si="43"/>
        <v>0</v>
      </c>
      <c r="L205" s="618">
        <f t="shared" si="43"/>
        <v>0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9"/>
        <v>0</v>
      </c>
      <c r="F206" s="660">
        <f t="shared" si="40"/>
        <v>0</v>
      </c>
      <c r="G206" s="660">
        <f t="shared" si="41"/>
        <v>0</v>
      </c>
      <c r="H206" s="660">
        <f t="shared" si="42"/>
        <v>0</v>
      </c>
      <c r="I206" s="619">
        <f t="shared" si="43"/>
        <v>0</v>
      </c>
      <c r="J206" s="620">
        <f t="shared" si="43"/>
        <v>0</v>
      </c>
      <c r="K206" s="620">
        <f t="shared" si="43"/>
        <v>0</v>
      </c>
      <c r="L206" s="621">
        <f t="shared" si="43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9"/>
        <v>0</v>
      </c>
      <c r="F207" s="660">
        <f t="shared" si="40"/>
        <v>0</v>
      </c>
      <c r="G207" s="660">
        <f t="shared" si="41"/>
        <v>0</v>
      </c>
      <c r="H207" s="660">
        <f t="shared" si="42"/>
        <v>0</v>
      </c>
      <c r="I207" s="622">
        <f t="shared" si="43"/>
        <v>0</v>
      </c>
      <c r="J207" s="623">
        <f t="shared" si="43"/>
        <v>0</v>
      </c>
      <c r="K207" s="623">
        <f t="shared" si="43"/>
        <v>0</v>
      </c>
      <c r="L207" s="624">
        <f t="shared" si="43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9"/>
        <v>0</v>
      </c>
      <c r="F208" s="660">
        <f t="shared" si="40"/>
        <v>0</v>
      </c>
      <c r="G208" s="660">
        <f t="shared" si="41"/>
        <v>0</v>
      </c>
      <c r="H208" s="660">
        <f t="shared" si="42"/>
        <v>0</v>
      </c>
      <c r="I208" s="625">
        <f t="shared" si="43"/>
        <v>0</v>
      </c>
      <c r="J208" s="626">
        <f t="shared" si="43"/>
        <v>0</v>
      </c>
      <c r="K208" s="626">
        <f t="shared" si="43"/>
        <v>0</v>
      </c>
      <c r="L208" s="627">
        <f t="shared" si="43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9"/>
        <v>0</v>
      </c>
      <c r="F209" s="660">
        <f t="shared" si="40"/>
        <v>0</v>
      </c>
      <c r="G209" s="660">
        <f t="shared" si="41"/>
        <v>0</v>
      </c>
      <c r="H209" s="660">
        <f t="shared" si="42"/>
        <v>0</v>
      </c>
      <c r="I209" s="623">
        <f t="shared" si="43"/>
        <v>0</v>
      </c>
      <c r="J209" s="623">
        <f t="shared" si="43"/>
        <v>0</v>
      </c>
      <c r="K209" s="623">
        <f t="shared" si="43"/>
        <v>0</v>
      </c>
      <c r="L209" s="624">
        <f t="shared" si="43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9"/>
        <v>0</v>
      </c>
      <c r="F210" s="660">
        <f t="shared" si="40"/>
        <v>0</v>
      </c>
      <c r="G210" s="660">
        <f t="shared" si="41"/>
        <v>0</v>
      </c>
      <c r="H210" s="660">
        <f t="shared" si="42"/>
        <v>0</v>
      </c>
      <c r="I210" s="616">
        <f t="shared" si="43"/>
        <v>0</v>
      </c>
      <c r="J210" s="617">
        <f t="shared" si="43"/>
        <v>0</v>
      </c>
      <c r="K210" s="617">
        <f t="shared" si="43"/>
        <v>0</v>
      </c>
      <c r="L210" s="618">
        <f t="shared" si="43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1444</v>
      </c>
      <c r="E211" s="1548">
        <f t="shared" si="39"/>
        <v>0</v>
      </c>
      <c r="F211" s="660">
        <f t="shared" si="40"/>
        <v>0</v>
      </c>
      <c r="G211" s="660">
        <f t="shared" si="41"/>
        <v>0</v>
      </c>
      <c r="H211" s="660">
        <f t="shared" si="42"/>
        <v>0</v>
      </c>
      <c r="I211" s="625">
        <f aca="true" t="shared" si="44" ref="I211:L217">SUMIF($C$597:$C$12265,$C211,I$597:I$12265)</f>
        <v>0</v>
      </c>
      <c r="J211" s="626">
        <f t="shared" si="44"/>
        <v>0</v>
      </c>
      <c r="K211" s="626">
        <f t="shared" si="44"/>
        <v>0</v>
      </c>
      <c r="L211" s="627">
        <f t="shared" si="44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9"/>
        <v>0</v>
      </c>
      <c r="F212" s="660">
        <f t="shared" si="40"/>
        <v>0</v>
      </c>
      <c r="G212" s="660">
        <f t="shared" si="41"/>
        <v>0</v>
      </c>
      <c r="H212" s="660">
        <f t="shared" si="42"/>
        <v>0</v>
      </c>
      <c r="I212" s="622">
        <f t="shared" si="44"/>
        <v>0</v>
      </c>
      <c r="J212" s="623">
        <f t="shared" si="44"/>
        <v>0</v>
      </c>
      <c r="K212" s="623">
        <f t="shared" si="44"/>
        <v>0</v>
      </c>
      <c r="L212" s="624">
        <f t="shared" si="44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9"/>
        <v>0</v>
      </c>
      <c r="F213" s="660">
        <f t="shared" si="40"/>
        <v>0</v>
      </c>
      <c r="G213" s="660">
        <f t="shared" si="41"/>
        <v>0</v>
      </c>
      <c r="H213" s="660">
        <f t="shared" si="42"/>
        <v>0</v>
      </c>
      <c r="I213" s="625">
        <f t="shared" si="44"/>
        <v>0</v>
      </c>
      <c r="J213" s="626">
        <f t="shared" si="44"/>
        <v>0</v>
      </c>
      <c r="K213" s="626">
        <f t="shared" si="44"/>
        <v>0</v>
      </c>
      <c r="L213" s="627">
        <f t="shared" si="44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9"/>
        <v>0</v>
      </c>
      <c r="F214" s="660">
        <f t="shared" si="40"/>
        <v>0</v>
      </c>
      <c r="G214" s="660">
        <f t="shared" si="41"/>
        <v>0</v>
      </c>
      <c r="H214" s="660">
        <f t="shared" si="42"/>
        <v>0</v>
      </c>
      <c r="I214" s="628">
        <f t="shared" si="44"/>
        <v>0</v>
      </c>
      <c r="J214" s="629">
        <f t="shared" si="44"/>
        <v>0</v>
      </c>
      <c r="K214" s="629">
        <f t="shared" si="44"/>
        <v>0</v>
      </c>
      <c r="L214" s="630">
        <f t="shared" si="44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1445</v>
      </c>
      <c r="E215" s="1548">
        <f t="shared" si="39"/>
        <v>0</v>
      </c>
      <c r="F215" s="660">
        <f t="shared" si="40"/>
        <v>0</v>
      </c>
      <c r="G215" s="660">
        <f t="shared" si="41"/>
        <v>0</v>
      </c>
      <c r="H215" s="660">
        <f t="shared" si="42"/>
        <v>0</v>
      </c>
      <c r="I215" s="622">
        <f t="shared" si="44"/>
        <v>0</v>
      </c>
      <c r="J215" s="623">
        <f t="shared" si="44"/>
        <v>0</v>
      </c>
      <c r="K215" s="623">
        <f t="shared" si="44"/>
        <v>0</v>
      </c>
      <c r="L215" s="624">
        <f t="shared" si="44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9"/>
        <v>0</v>
      </c>
      <c r="F216" s="660">
        <f t="shared" si="40"/>
        <v>0</v>
      </c>
      <c r="G216" s="660">
        <f t="shared" si="41"/>
        <v>0</v>
      </c>
      <c r="H216" s="660">
        <f t="shared" si="42"/>
        <v>0</v>
      </c>
      <c r="I216" s="616">
        <f t="shared" si="44"/>
        <v>0</v>
      </c>
      <c r="J216" s="617">
        <f t="shared" si="44"/>
        <v>0</v>
      </c>
      <c r="K216" s="617">
        <f t="shared" si="44"/>
        <v>0</v>
      </c>
      <c r="L216" s="618">
        <f t="shared" si="44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4"/>
        <v>0</v>
      </c>
      <c r="J217" s="614">
        <f t="shared" si="44"/>
        <v>0</v>
      </c>
      <c r="K217" s="614">
        <f t="shared" si="44"/>
        <v>0</v>
      </c>
      <c r="L217" s="615">
        <f t="shared" si="44"/>
        <v>0</v>
      </c>
    </row>
    <row r="218" spans="1:26" s="404" customFormat="1" ht="18.75" customHeight="1">
      <c r="A218" s="7">
        <v>216</v>
      </c>
      <c r="B218" s="1187">
        <v>1900</v>
      </c>
      <c r="C218" s="1738" t="s">
        <v>385</v>
      </c>
      <c r="D218" s="1738"/>
      <c r="E218" s="509">
        <f aca="true" t="shared" si="45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5"/>
        <v>0</v>
      </c>
      <c r="J218" s="608">
        <f t="shared" si="45"/>
        <v>0</v>
      </c>
      <c r="K218" s="608">
        <f t="shared" si="45"/>
        <v>0</v>
      </c>
      <c r="L218" s="609">
        <f t="shared" si="45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1447</v>
      </c>
      <c r="E219" s="648">
        <f aca="true" t="shared" si="46" ref="E219:L221">SUMIF($C$597:$C$12265,$C219,E$597:E$12265)</f>
        <v>0</v>
      </c>
      <c r="F219" s="648">
        <f t="shared" si="46"/>
        <v>0</v>
      </c>
      <c r="G219" s="648">
        <f t="shared" si="46"/>
        <v>0</v>
      </c>
      <c r="H219" s="655">
        <f>SUMIF($C$597:$C$12265,$C219,H$597:H$12265)</f>
        <v>0</v>
      </c>
      <c r="I219" s="610">
        <f t="shared" si="46"/>
        <v>0</v>
      </c>
      <c r="J219" s="611">
        <f t="shared" si="46"/>
        <v>0</v>
      </c>
      <c r="K219" s="611">
        <f t="shared" si="46"/>
        <v>0</v>
      </c>
      <c r="L219" s="612">
        <f t="shared" si="46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1448</v>
      </c>
      <c r="E220" s="650">
        <f t="shared" si="46"/>
        <v>0</v>
      </c>
      <c r="F220" s="648">
        <f t="shared" si="46"/>
        <v>0</v>
      </c>
      <c r="G220" s="648">
        <f t="shared" si="46"/>
        <v>0</v>
      </c>
      <c r="H220" s="657">
        <f>SUMIF($C$597:$C$12265,$C220,H$597:H$12265)</f>
        <v>0</v>
      </c>
      <c r="I220" s="616">
        <f t="shared" si="46"/>
        <v>0</v>
      </c>
      <c r="J220" s="617">
        <f t="shared" si="46"/>
        <v>0</v>
      </c>
      <c r="K220" s="617">
        <f t="shared" si="46"/>
        <v>0</v>
      </c>
      <c r="L220" s="618">
        <f t="shared" si="46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1449</v>
      </c>
      <c r="E221" s="653">
        <f t="shared" si="46"/>
        <v>0</v>
      </c>
      <c r="F221" s="648">
        <f t="shared" si="46"/>
        <v>0</v>
      </c>
      <c r="G221" s="648">
        <f t="shared" si="46"/>
        <v>0</v>
      </c>
      <c r="H221" s="656">
        <f>SUMIF($C$597:$C$12265,$C221,H$597:H$12265)</f>
        <v>0</v>
      </c>
      <c r="I221" s="613">
        <f t="shared" si="46"/>
        <v>0</v>
      </c>
      <c r="J221" s="614">
        <f t="shared" si="46"/>
        <v>0</v>
      </c>
      <c r="K221" s="614">
        <f t="shared" si="46"/>
        <v>0</v>
      </c>
      <c r="L221" s="615">
        <f t="shared" si="46"/>
        <v>0</v>
      </c>
    </row>
    <row r="222" spans="1:26" s="404" customFormat="1" ht="18.75" customHeight="1">
      <c r="A222" s="7">
        <v>220</v>
      </c>
      <c r="B222" s="1187">
        <v>2100</v>
      </c>
      <c r="C222" s="1738" t="s">
        <v>0</v>
      </c>
      <c r="D222" s="1738"/>
      <c r="E222" s="509">
        <f aca="true" t="shared" si="47" ref="E222:L222">SUMIF($B$597:$B$12265,$B222,E$597:E$12265)</f>
        <v>0</v>
      </c>
      <c r="F222" s="509">
        <f t="shared" si="47"/>
        <v>0</v>
      </c>
      <c r="G222" s="509">
        <f t="shared" si="47"/>
        <v>0</v>
      </c>
      <c r="H222" s="509">
        <f t="shared" si="47"/>
        <v>0</v>
      </c>
      <c r="I222" s="607">
        <f t="shared" si="47"/>
        <v>0</v>
      </c>
      <c r="J222" s="608">
        <f t="shared" si="47"/>
        <v>0</v>
      </c>
      <c r="K222" s="608">
        <f t="shared" si="47"/>
        <v>0</v>
      </c>
      <c r="L222" s="609">
        <f t="shared" si="47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8" ref="E223:L227">SUMIF($C$597:$C$12265,$C223,E$597:E$12265)</f>
        <v>0</v>
      </c>
      <c r="F223" s="648">
        <f t="shared" si="48"/>
        <v>0</v>
      </c>
      <c r="G223" s="648">
        <f t="shared" si="48"/>
        <v>0</v>
      </c>
      <c r="H223" s="655">
        <f>SUMIF($C$597:$C$12265,$C223,H$597:H$12265)</f>
        <v>0</v>
      </c>
      <c r="I223" s="610">
        <f t="shared" si="48"/>
        <v>0</v>
      </c>
      <c r="J223" s="611">
        <f t="shared" si="48"/>
        <v>0</v>
      </c>
      <c r="K223" s="611">
        <f t="shared" si="48"/>
        <v>0</v>
      </c>
      <c r="L223" s="612">
        <f t="shared" si="48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8"/>
        <v>0</v>
      </c>
      <c r="F224" s="648">
        <f t="shared" si="48"/>
        <v>0</v>
      </c>
      <c r="G224" s="648">
        <f t="shared" si="48"/>
        <v>0</v>
      </c>
      <c r="H224" s="657">
        <f>SUMIF($C$597:$C$12265,$C224,H$597:H$12265)</f>
        <v>0</v>
      </c>
      <c r="I224" s="616">
        <f t="shared" si="48"/>
        <v>0</v>
      </c>
      <c r="J224" s="617">
        <f t="shared" si="48"/>
        <v>0</v>
      </c>
      <c r="K224" s="617">
        <f t="shared" si="48"/>
        <v>0</v>
      </c>
      <c r="L224" s="618">
        <f t="shared" si="48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8"/>
        <v>0</v>
      </c>
      <c r="F225" s="648">
        <f t="shared" si="48"/>
        <v>0</v>
      </c>
      <c r="G225" s="648">
        <f t="shared" si="48"/>
        <v>0</v>
      </c>
      <c r="H225" s="657">
        <f>SUMIF($C$597:$C$12265,$C225,H$597:H$12265)</f>
        <v>0</v>
      </c>
      <c r="I225" s="616">
        <f t="shared" si="48"/>
        <v>0</v>
      </c>
      <c r="J225" s="617">
        <f t="shared" si="48"/>
        <v>0</v>
      </c>
      <c r="K225" s="617">
        <f t="shared" si="48"/>
        <v>0</v>
      </c>
      <c r="L225" s="618">
        <f t="shared" si="48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8"/>
        <v>0</v>
      </c>
      <c r="F226" s="648">
        <f t="shared" si="48"/>
        <v>0</v>
      </c>
      <c r="G226" s="648">
        <f t="shared" si="48"/>
        <v>0</v>
      </c>
      <c r="H226" s="657">
        <f>SUMIF($C$597:$C$12265,$C226,H$597:H$12265)</f>
        <v>0</v>
      </c>
      <c r="I226" s="616">
        <f t="shared" si="48"/>
        <v>0</v>
      </c>
      <c r="J226" s="617">
        <f t="shared" si="48"/>
        <v>0</v>
      </c>
      <c r="K226" s="617">
        <f t="shared" si="48"/>
        <v>0</v>
      </c>
      <c r="L226" s="618">
        <f t="shared" si="48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8"/>
        <v>0</v>
      </c>
      <c r="F227" s="648">
        <f t="shared" si="48"/>
        <v>0</v>
      </c>
      <c r="G227" s="648">
        <f t="shared" si="48"/>
        <v>0</v>
      </c>
      <c r="H227" s="656">
        <f>SUMIF($C$597:$C$12265,$C227,H$597:H$12265)</f>
        <v>0</v>
      </c>
      <c r="I227" s="613">
        <f t="shared" si="48"/>
        <v>0</v>
      </c>
      <c r="J227" s="614">
        <f t="shared" si="48"/>
        <v>0</v>
      </c>
      <c r="K227" s="614">
        <f t="shared" si="48"/>
        <v>0</v>
      </c>
      <c r="L227" s="615">
        <f t="shared" si="48"/>
        <v>0</v>
      </c>
    </row>
    <row r="228" spans="1:26" s="404" customFormat="1" ht="18.75" customHeight="1">
      <c r="A228" s="7">
        <v>250</v>
      </c>
      <c r="B228" s="1187">
        <v>2200</v>
      </c>
      <c r="C228" s="1738" t="s">
        <v>752</v>
      </c>
      <c r="D228" s="1738"/>
      <c r="E228" s="509">
        <f aca="true" t="shared" si="49" ref="E228:L228">SUMIF($B$597:$B$12265,$B228,E$597:E$12265)</f>
        <v>0</v>
      </c>
      <c r="F228" s="509">
        <f t="shared" si="49"/>
        <v>0</v>
      </c>
      <c r="G228" s="509">
        <f t="shared" si="49"/>
        <v>0</v>
      </c>
      <c r="H228" s="509">
        <f t="shared" si="49"/>
        <v>0</v>
      </c>
      <c r="I228" s="607">
        <f t="shared" si="49"/>
        <v>0</v>
      </c>
      <c r="J228" s="608">
        <f t="shared" si="49"/>
        <v>0</v>
      </c>
      <c r="K228" s="608">
        <f t="shared" si="49"/>
        <v>0</v>
      </c>
      <c r="L228" s="609">
        <f t="shared" si="49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260</v>
      </c>
      <c r="B229" s="1194"/>
      <c r="C229" s="1189">
        <v>2221</v>
      </c>
      <c r="D229" s="1190" t="s">
        <v>42</v>
      </c>
      <c r="E229" s="648">
        <f aca="true" t="shared" si="50" ref="E229:L230">SUMIF($C$597:$C$12265,$C229,E$597:E$12265)</f>
        <v>0</v>
      </c>
      <c r="F229" s="648">
        <f t="shared" si="50"/>
        <v>0</v>
      </c>
      <c r="G229" s="648">
        <f t="shared" si="50"/>
        <v>0</v>
      </c>
      <c r="H229" s="648">
        <f t="shared" si="50"/>
        <v>0</v>
      </c>
      <c r="I229" s="610">
        <f t="shared" si="50"/>
        <v>0</v>
      </c>
      <c r="J229" s="611">
        <f t="shared" si="50"/>
        <v>0</v>
      </c>
      <c r="K229" s="611">
        <f t="shared" si="50"/>
        <v>0</v>
      </c>
      <c r="L229" s="612">
        <f t="shared" si="50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50"/>
        <v>0</v>
      </c>
      <c r="F230" s="648">
        <f t="shared" si="50"/>
        <v>0</v>
      </c>
      <c r="G230" s="648">
        <f t="shared" si="50"/>
        <v>0</v>
      </c>
      <c r="H230" s="648">
        <f t="shared" si="50"/>
        <v>0</v>
      </c>
      <c r="I230" s="613">
        <f t="shared" si="50"/>
        <v>0</v>
      </c>
      <c r="J230" s="614">
        <f t="shared" si="50"/>
        <v>0</v>
      </c>
      <c r="K230" s="614">
        <f t="shared" si="50"/>
        <v>0</v>
      </c>
      <c r="L230" s="615">
        <f t="shared" si="50"/>
        <v>0</v>
      </c>
    </row>
    <row r="231" spans="1:26" s="404" customFormat="1" ht="18.75" customHeight="1">
      <c r="A231" s="7">
        <v>270</v>
      </c>
      <c r="B231" s="1187">
        <v>2500</v>
      </c>
      <c r="C231" s="1738" t="s">
        <v>754</v>
      </c>
      <c r="D231" s="1766"/>
      <c r="E231" s="509">
        <f aca="true" t="shared" si="51" ref="E231:L235">SUMIF($B$597:$B$12265,$B231,E$597:E$12265)</f>
        <v>0</v>
      </c>
      <c r="F231" s="509">
        <f t="shared" si="51"/>
        <v>0</v>
      </c>
      <c r="G231" s="509">
        <f t="shared" si="51"/>
        <v>0</v>
      </c>
      <c r="H231" s="509">
        <f t="shared" si="51"/>
        <v>0</v>
      </c>
      <c r="I231" s="607">
        <f t="shared" si="51"/>
        <v>0</v>
      </c>
      <c r="J231" s="608">
        <f t="shared" si="51"/>
        <v>0</v>
      </c>
      <c r="K231" s="608">
        <f t="shared" si="51"/>
        <v>0</v>
      </c>
      <c r="L231" s="609">
        <f t="shared" si="51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48" t="s">
        <v>755</v>
      </c>
      <c r="D232" s="1749"/>
      <c r="E232" s="509">
        <f t="shared" si="51"/>
        <v>0</v>
      </c>
      <c r="F232" s="509">
        <f t="shared" si="51"/>
        <v>0</v>
      </c>
      <c r="G232" s="509">
        <f t="shared" si="51"/>
        <v>0</v>
      </c>
      <c r="H232" s="509">
        <f t="shared" si="51"/>
        <v>0</v>
      </c>
      <c r="I232" s="607">
        <f t="shared" si="51"/>
        <v>0</v>
      </c>
      <c r="J232" s="608">
        <f t="shared" si="51"/>
        <v>0</v>
      </c>
      <c r="K232" s="608">
        <f t="shared" si="51"/>
        <v>0</v>
      </c>
      <c r="L232" s="609">
        <f t="shared" si="51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48" t="s">
        <v>756</v>
      </c>
      <c r="D233" s="1749"/>
      <c r="E233" s="509">
        <f t="shared" si="51"/>
        <v>0</v>
      </c>
      <c r="F233" s="509">
        <f t="shared" si="51"/>
        <v>0</v>
      </c>
      <c r="G233" s="509">
        <f t="shared" si="51"/>
        <v>0</v>
      </c>
      <c r="H233" s="509">
        <f t="shared" si="51"/>
        <v>0</v>
      </c>
      <c r="I233" s="607">
        <f t="shared" si="51"/>
        <v>0</v>
      </c>
      <c r="J233" s="608">
        <f t="shared" si="51"/>
        <v>0</v>
      </c>
      <c r="K233" s="608">
        <f t="shared" si="51"/>
        <v>0</v>
      </c>
      <c r="L233" s="609">
        <f t="shared" si="51"/>
        <v>0</v>
      </c>
    </row>
    <row r="234" spans="1:12" s="404" customFormat="1" ht="35.25" customHeight="1">
      <c r="A234" s="7">
        <v>330</v>
      </c>
      <c r="B234" s="1187">
        <v>2800</v>
      </c>
      <c r="C234" s="1748" t="s">
        <v>757</v>
      </c>
      <c r="D234" s="1749"/>
      <c r="E234" s="509">
        <f t="shared" si="51"/>
        <v>0</v>
      </c>
      <c r="F234" s="509">
        <f t="shared" si="51"/>
        <v>0</v>
      </c>
      <c r="G234" s="509">
        <f t="shared" si="51"/>
        <v>0</v>
      </c>
      <c r="H234" s="509">
        <f t="shared" si="51"/>
        <v>0</v>
      </c>
      <c r="I234" s="607">
        <f t="shared" si="51"/>
        <v>0</v>
      </c>
      <c r="J234" s="608">
        <f t="shared" si="51"/>
        <v>0</v>
      </c>
      <c r="K234" s="608">
        <f t="shared" si="51"/>
        <v>0</v>
      </c>
      <c r="L234" s="609">
        <f t="shared" si="51"/>
        <v>0</v>
      </c>
    </row>
    <row r="235" spans="1:12" s="404" customFormat="1" ht="18.75" customHeight="1">
      <c r="A235" s="7">
        <v>350</v>
      </c>
      <c r="B235" s="1187">
        <v>2900</v>
      </c>
      <c r="C235" s="1738" t="s">
        <v>758</v>
      </c>
      <c r="D235" s="1738"/>
      <c r="E235" s="509">
        <f t="shared" si="51"/>
        <v>0</v>
      </c>
      <c r="F235" s="509">
        <f t="shared" si="51"/>
        <v>0</v>
      </c>
      <c r="G235" s="509">
        <f t="shared" si="51"/>
        <v>0</v>
      </c>
      <c r="H235" s="509">
        <f t="shared" si="51"/>
        <v>0</v>
      </c>
      <c r="I235" s="607">
        <f t="shared" si="51"/>
        <v>0</v>
      </c>
      <c r="J235" s="608">
        <f t="shared" si="51"/>
        <v>0</v>
      </c>
      <c r="K235" s="608">
        <f t="shared" si="51"/>
        <v>0</v>
      </c>
      <c r="L235" s="609">
        <f t="shared" si="51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2" ref="E236:L241">SUMIF($C$597:$C$12265,$C236,E$597:E$12265)</f>
        <v>0</v>
      </c>
      <c r="F236" s="648">
        <f t="shared" si="52"/>
        <v>0</v>
      </c>
      <c r="G236" s="648">
        <f t="shared" si="52"/>
        <v>0</v>
      </c>
      <c r="H236" s="648">
        <f t="shared" si="52"/>
        <v>0</v>
      </c>
      <c r="I236" s="610">
        <f t="shared" si="52"/>
        <v>0</v>
      </c>
      <c r="J236" s="611">
        <f t="shared" si="52"/>
        <v>0</v>
      </c>
      <c r="K236" s="611">
        <f t="shared" si="52"/>
        <v>0</v>
      </c>
      <c r="L236" s="612">
        <f t="shared" si="52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2"/>
        <v>0</v>
      </c>
      <c r="F237" s="648">
        <f t="shared" si="52"/>
        <v>0</v>
      </c>
      <c r="G237" s="648">
        <f t="shared" si="52"/>
        <v>0</v>
      </c>
      <c r="H237" s="648">
        <f t="shared" si="52"/>
        <v>0</v>
      </c>
      <c r="I237" s="625">
        <f t="shared" si="52"/>
        <v>0</v>
      </c>
      <c r="J237" s="626">
        <f t="shared" si="52"/>
        <v>0</v>
      </c>
      <c r="K237" s="626">
        <f t="shared" si="52"/>
        <v>0</v>
      </c>
      <c r="L237" s="627">
        <f t="shared" si="52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2"/>
        <v>0</v>
      </c>
      <c r="F238" s="648">
        <f t="shared" si="52"/>
        <v>0</v>
      </c>
      <c r="G238" s="648">
        <f t="shared" si="52"/>
        <v>0</v>
      </c>
      <c r="H238" s="648">
        <f t="shared" si="52"/>
        <v>0</v>
      </c>
      <c r="I238" s="631">
        <f t="shared" si="52"/>
        <v>0</v>
      </c>
      <c r="J238" s="632">
        <f t="shared" si="52"/>
        <v>0</v>
      </c>
      <c r="K238" s="632">
        <f t="shared" si="52"/>
        <v>0</v>
      </c>
      <c r="L238" s="633">
        <f t="shared" si="52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2"/>
        <v>0</v>
      </c>
      <c r="F239" s="648">
        <f t="shared" si="52"/>
        <v>0</v>
      </c>
      <c r="G239" s="648">
        <f t="shared" si="52"/>
        <v>0</v>
      </c>
      <c r="H239" s="648">
        <f t="shared" si="52"/>
        <v>0</v>
      </c>
      <c r="I239" s="628">
        <f t="shared" si="52"/>
        <v>0</v>
      </c>
      <c r="J239" s="629">
        <f t="shared" si="52"/>
        <v>0</v>
      </c>
      <c r="K239" s="629">
        <f t="shared" si="52"/>
        <v>0</v>
      </c>
      <c r="L239" s="630">
        <f t="shared" si="52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2"/>
        <v>0</v>
      </c>
      <c r="F240" s="648">
        <f t="shared" si="52"/>
        <v>0</v>
      </c>
      <c r="G240" s="648">
        <f t="shared" si="52"/>
        <v>0</v>
      </c>
      <c r="H240" s="648">
        <f t="shared" si="52"/>
        <v>0</v>
      </c>
      <c r="I240" s="622">
        <f t="shared" si="52"/>
        <v>0</v>
      </c>
      <c r="J240" s="623">
        <f t="shared" si="52"/>
        <v>0</v>
      </c>
      <c r="K240" s="623">
        <f t="shared" si="52"/>
        <v>0</v>
      </c>
      <c r="L240" s="624">
        <f t="shared" si="52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2"/>
        <v>0</v>
      </c>
      <c r="F241" s="648">
        <f t="shared" si="52"/>
        <v>0</v>
      </c>
      <c r="G241" s="648">
        <f t="shared" si="52"/>
        <v>0</v>
      </c>
      <c r="H241" s="648">
        <f t="shared" si="52"/>
        <v>0</v>
      </c>
      <c r="I241" s="613">
        <f t="shared" si="52"/>
        <v>0</v>
      </c>
      <c r="J241" s="614">
        <f t="shared" si="52"/>
        <v>0</v>
      </c>
      <c r="K241" s="614">
        <f t="shared" si="52"/>
        <v>0</v>
      </c>
      <c r="L241" s="615">
        <f t="shared" si="52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3" ref="E242:L242">SUMIF($B$597:$B$12265,$B242,E$597:E$12265)</f>
        <v>0</v>
      </c>
      <c r="F242" s="509">
        <f t="shared" si="53"/>
        <v>0</v>
      </c>
      <c r="G242" s="509">
        <f t="shared" si="53"/>
        <v>0</v>
      </c>
      <c r="H242" s="509">
        <f t="shared" si="53"/>
        <v>0</v>
      </c>
      <c r="I242" s="607">
        <f t="shared" si="53"/>
        <v>0</v>
      </c>
      <c r="J242" s="608">
        <f t="shared" si="53"/>
        <v>0</v>
      </c>
      <c r="K242" s="608">
        <f t="shared" si="53"/>
        <v>0</v>
      </c>
      <c r="L242" s="609">
        <f t="shared" si="53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4" ref="E243:L248">SUMIF($C$597:$C$12265,$C243,E$597:E$12265)</f>
        <v>0</v>
      </c>
      <c r="F243" s="648">
        <f t="shared" si="54"/>
        <v>0</v>
      </c>
      <c r="G243" s="648">
        <f t="shared" si="54"/>
        <v>0</v>
      </c>
      <c r="H243" s="648">
        <f t="shared" si="54"/>
        <v>0</v>
      </c>
      <c r="I243" s="610">
        <f t="shared" si="54"/>
        <v>0</v>
      </c>
      <c r="J243" s="611">
        <f t="shared" si="54"/>
        <v>0</v>
      </c>
      <c r="K243" s="611">
        <f t="shared" si="54"/>
        <v>0</v>
      </c>
      <c r="L243" s="612">
        <f t="shared" si="54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872</v>
      </c>
      <c r="E244" s="650">
        <f t="shared" si="54"/>
        <v>0</v>
      </c>
      <c r="F244" s="648">
        <f t="shared" si="54"/>
        <v>0</v>
      </c>
      <c r="G244" s="648">
        <f t="shared" si="54"/>
        <v>0</v>
      </c>
      <c r="H244" s="648">
        <f t="shared" si="54"/>
        <v>0</v>
      </c>
      <c r="I244" s="616">
        <f t="shared" si="54"/>
        <v>0</v>
      </c>
      <c r="J244" s="617">
        <f t="shared" si="54"/>
        <v>0</v>
      </c>
      <c r="K244" s="617">
        <f t="shared" si="54"/>
        <v>0</v>
      </c>
      <c r="L244" s="618">
        <f t="shared" si="54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400</v>
      </c>
      <c r="B245" s="1193"/>
      <c r="C245" s="1195">
        <v>3303</v>
      </c>
      <c r="D245" s="1236" t="s">
        <v>767</v>
      </c>
      <c r="E245" s="650">
        <f t="shared" si="54"/>
        <v>0</v>
      </c>
      <c r="F245" s="648">
        <f t="shared" si="54"/>
        <v>0</v>
      </c>
      <c r="G245" s="648">
        <f t="shared" si="54"/>
        <v>0</v>
      </c>
      <c r="H245" s="648">
        <f t="shared" si="54"/>
        <v>0</v>
      </c>
      <c r="I245" s="616">
        <f t="shared" si="54"/>
        <v>0</v>
      </c>
      <c r="J245" s="617">
        <f t="shared" si="54"/>
        <v>0</v>
      </c>
      <c r="K245" s="617">
        <f t="shared" si="54"/>
        <v>0</v>
      </c>
      <c r="L245" s="618">
        <f t="shared" si="54"/>
        <v>0</v>
      </c>
    </row>
    <row r="246" spans="1:12" ht="18.75" customHeight="1">
      <c r="A246" s="6">
        <v>401</v>
      </c>
      <c r="B246" s="1193"/>
      <c r="C246" s="1195">
        <v>3304</v>
      </c>
      <c r="D246" s="1236" t="s">
        <v>768</v>
      </c>
      <c r="E246" s="650">
        <f t="shared" si="54"/>
        <v>0</v>
      </c>
      <c r="F246" s="648">
        <f t="shared" si="54"/>
        <v>0</v>
      </c>
      <c r="G246" s="648">
        <f t="shared" si="54"/>
        <v>0</v>
      </c>
      <c r="H246" s="648">
        <f t="shared" si="54"/>
        <v>0</v>
      </c>
      <c r="I246" s="616">
        <f t="shared" si="54"/>
        <v>0</v>
      </c>
      <c r="J246" s="617">
        <f t="shared" si="54"/>
        <v>0</v>
      </c>
      <c r="K246" s="617">
        <f t="shared" si="54"/>
        <v>0</v>
      </c>
      <c r="L246" s="618">
        <f t="shared" si="54"/>
        <v>0</v>
      </c>
    </row>
    <row r="247" spans="1:12" ht="18.75" customHeight="1">
      <c r="A247" s="6">
        <v>402</v>
      </c>
      <c r="B247" s="1193"/>
      <c r="C247" s="1195">
        <v>3305</v>
      </c>
      <c r="D247" s="1236" t="s">
        <v>769</v>
      </c>
      <c r="E247" s="650">
        <f t="shared" si="54"/>
        <v>0</v>
      </c>
      <c r="F247" s="648">
        <f t="shared" si="54"/>
        <v>0</v>
      </c>
      <c r="G247" s="648">
        <f t="shared" si="54"/>
        <v>0</v>
      </c>
      <c r="H247" s="648">
        <f t="shared" si="54"/>
        <v>0</v>
      </c>
      <c r="I247" s="616">
        <f t="shared" si="54"/>
        <v>0</v>
      </c>
      <c r="J247" s="617">
        <f t="shared" si="54"/>
        <v>0</v>
      </c>
      <c r="K247" s="617">
        <f t="shared" si="54"/>
        <v>0</v>
      </c>
      <c r="L247" s="618">
        <f t="shared" si="54"/>
        <v>0</v>
      </c>
    </row>
    <row r="248" spans="1:26" s="404" customFormat="1" ht="18.75" customHeight="1">
      <c r="A248" s="17">
        <v>403</v>
      </c>
      <c r="B248" s="1193"/>
      <c r="C248" s="1191">
        <v>3306</v>
      </c>
      <c r="D248" s="1237" t="s">
        <v>770</v>
      </c>
      <c r="E248" s="653">
        <f t="shared" si="54"/>
        <v>0</v>
      </c>
      <c r="F248" s="648">
        <f t="shared" si="54"/>
        <v>0</v>
      </c>
      <c r="G248" s="648">
        <f t="shared" si="54"/>
        <v>0</v>
      </c>
      <c r="H248" s="648">
        <f t="shared" si="54"/>
        <v>0</v>
      </c>
      <c r="I248" s="613">
        <f t="shared" si="54"/>
        <v>0</v>
      </c>
      <c r="J248" s="614">
        <f t="shared" si="54"/>
        <v>0</v>
      </c>
      <c r="K248" s="614">
        <f t="shared" si="54"/>
        <v>0</v>
      </c>
      <c r="L248" s="615">
        <f t="shared" si="54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38" t="s">
        <v>771</v>
      </c>
      <c r="D249" s="1738"/>
      <c r="E249" s="509">
        <f aca="true" t="shared" si="55" ref="E249:L252">SUMIF($B$597:$B$12265,$B249,E$597:E$12265)</f>
        <v>0</v>
      </c>
      <c r="F249" s="509">
        <f t="shared" si="55"/>
        <v>0</v>
      </c>
      <c r="G249" s="509">
        <f t="shared" si="55"/>
        <v>0</v>
      </c>
      <c r="H249" s="509">
        <f t="shared" si="55"/>
        <v>0</v>
      </c>
      <c r="I249" s="607">
        <f t="shared" si="55"/>
        <v>0</v>
      </c>
      <c r="J249" s="608">
        <f t="shared" si="55"/>
        <v>0</v>
      </c>
      <c r="K249" s="608">
        <f t="shared" si="55"/>
        <v>0</v>
      </c>
      <c r="L249" s="609">
        <f t="shared" si="55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38" t="s">
        <v>772</v>
      </c>
      <c r="D250" s="1738"/>
      <c r="E250" s="509">
        <f t="shared" si="55"/>
        <v>0</v>
      </c>
      <c r="F250" s="509">
        <f t="shared" si="55"/>
        <v>0</v>
      </c>
      <c r="G250" s="509">
        <f t="shared" si="55"/>
        <v>0</v>
      </c>
      <c r="H250" s="509">
        <f t="shared" si="55"/>
        <v>0</v>
      </c>
      <c r="I250" s="607">
        <f t="shared" si="55"/>
        <v>0</v>
      </c>
      <c r="J250" s="608">
        <f t="shared" si="55"/>
        <v>0</v>
      </c>
      <c r="K250" s="608">
        <f t="shared" si="55"/>
        <v>0</v>
      </c>
      <c r="L250" s="609">
        <f t="shared" si="55"/>
        <v>0</v>
      </c>
    </row>
    <row r="251" spans="1:12" s="404" customFormat="1" ht="18.75" customHeight="1">
      <c r="A251" s="7">
        <v>450</v>
      </c>
      <c r="B251" s="1187">
        <v>4100</v>
      </c>
      <c r="C251" s="1738" t="s">
        <v>773</v>
      </c>
      <c r="D251" s="1738"/>
      <c r="E251" s="509">
        <f t="shared" si="55"/>
        <v>0</v>
      </c>
      <c r="F251" s="509">
        <f t="shared" si="55"/>
        <v>0</v>
      </c>
      <c r="G251" s="509">
        <f t="shared" si="55"/>
        <v>0</v>
      </c>
      <c r="H251" s="509">
        <f t="shared" si="55"/>
        <v>0</v>
      </c>
      <c r="I251" s="607">
        <f t="shared" si="55"/>
        <v>0</v>
      </c>
      <c r="J251" s="608">
        <f t="shared" si="55"/>
        <v>0</v>
      </c>
      <c r="K251" s="608">
        <f t="shared" si="55"/>
        <v>0</v>
      </c>
      <c r="L251" s="609">
        <f t="shared" si="55"/>
        <v>0</v>
      </c>
    </row>
    <row r="252" spans="1:12" s="404" customFormat="1" ht="18.75" customHeight="1">
      <c r="A252" s="7">
        <v>495</v>
      </c>
      <c r="B252" s="1187">
        <v>4200</v>
      </c>
      <c r="C252" s="1738" t="s">
        <v>774</v>
      </c>
      <c r="D252" s="1738"/>
      <c r="E252" s="509">
        <f t="shared" si="55"/>
        <v>0</v>
      </c>
      <c r="F252" s="509">
        <f t="shared" si="55"/>
        <v>0</v>
      </c>
      <c r="G252" s="509">
        <f t="shared" si="55"/>
        <v>0</v>
      </c>
      <c r="H252" s="509">
        <f t="shared" si="55"/>
        <v>0</v>
      </c>
      <c r="I252" s="607">
        <f t="shared" si="55"/>
        <v>0</v>
      </c>
      <c r="J252" s="608">
        <f t="shared" si="55"/>
        <v>0</v>
      </c>
      <c r="K252" s="608">
        <f t="shared" si="55"/>
        <v>0</v>
      </c>
      <c r="L252" s="609">
        <f t="shared" si="55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775</v>
      </c>
      <c r="E253" s="648">
        <f aca="true" t="shared" si="56" ref="E253:L258">SUMIF($C$597:$C$12265,$C253,E$597:E$12265)</f>
        <v>0</v>
      </c>
      <c r="F253" s="648">
        <f t="shared" si="56"/>
        <v>0</v>
      </c>
      <c r="G253" s="648">
        <f t="shared" si="56"/>
        <v>0</v>
      </c>
      <c r="H253" s="648">
        <f t="shared" si="56"/>
        <v>0</v>
      </c>
      <c r="I253" s="610">
        <f t="shared" si="56"/>
        <v>0</v>
      </c>
      <c r="J253" s="611">
        <f t="shared" si="56"/>
        <v>0</v>
      </c>
      <c r="K253" s="611">
        <f t="shared" si="56"/>
        <v>0</v>
      </c>
      <c r="L253" s="612">
        <f t="shared" si="56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776</v>
      </c>
      <c r="E254" s="650">
        <f t="shared" si="56"/>
        <v>0</v>
      </c>
      <c r="F254" s="648">
        <f t="shared" si="56"/>
        <v>0</v>
      </c>
      <c r="G254" s="648">
        <f t="shared" si="56"/>
        <v>0</v>
      </c>
      <c r="H254" s="648">
        <f t="shared" si="56"/>
        <v>0</v>
      </c>
      <c r="I254" s="616">
        <f t="shared" si="56"/>
        <v>0</v>
      </c>
      <c r="J254" s="617">
        <f t="shared" si="56"/>
        <v>0</v>
      </c>
      <c r="K254" s="617">
        <f t="shared" si="56"/>
        <v>0</v>
      </c>
      <c r="L254" s="618">
        <f t="shared" si="56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777</v>
      </c>
      <c r="E255" s="650">
        <f t="shared" si="56"/>
        <v>0</v>
      </c>
      <c r="F255" s="648">
        <f t="shared" si="56"/>
        <v>0</v>
      </c>
      <c r="G255" s="648">
        <f t="shared" si="56"/>
        <v>0</v>
      </c>
      <c r="H255" s="648">
        <f t="shared" si="56"/>
        <v>0</v>
      </c>
      <c r="I255" s="616">
        <f t="shared" si="56"/>
        <v>0</v>
      </c>
      <c r="J255" s="617">
        <f t="shared" si="56"/>
        <v>0</v>
      </c>
      <c r="K255" s="617">
        <f t="shared" si="56"/>
        <v>0</v>
      </c>
      <c r="L255" s="618">
        <f t="shared" si="56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778</v>
      </c>
      <c r="E256" s="650">
        <f t="shared" si="56"/>
        <v>0</v>
      </c>
      <c r="F256" s="648">
        <f t="shared" si="56"/>
        <v>0</v>
      </c>
      <c r="G256" s="648">
        <f t="shared" si="56"/>
        <v>0</v>
      </c>
      <c r="H256" s="648">
        <f t="shared" si="56"/>
        <v>0</v>
      </c>
      <c r="I256" s="616">
        <f t="shared" si="56"/>
        <v>0</v>
      </c>
      <c r="J256" s="617">
        <f t="shared" si="56"/>
        <v>0</v>
      </c>
      <c r="K256" s="617">
        <f t="shared" si="56"/>
        <v>0</v>
      </c>
      <c r="L256" s="618">
        <f t="shared" si="56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779</v>
      </c>
      <c r="E257" s="650">
        <f t="shared" si="56"/>
        <v>0</v>
      </c>
      <c r="F257" s="648">
        <f t="shared" si="56"/>
        <v>0</v>
      </c>
      <c r="G257" s="648">
        <f t="shared" si="56"/>
        <v>0</v>
      </c>
      <c r="H257" s="648">
        <f t="shared" si="56"/>
        <v>0</v>
      </c>
      <c r="I257" s="616">
        <f t="shared" si="56"/>
        <v>0</v>
      </c>
      <c r="J257" s="617">
        <f t="shared" si="56"/>
        <v>0</v>
      </c>
      <c r="K257" s="617">
        <f t="shared" si="56"/>
        <v>0</v>
      </c>
      <c r="L257" s="618">
        <f t="shared" si="56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780</v>
      </c>
      <c r="E258" s="653">
        <f t="shared" si="56"/>
        <v>0</v>
      </c>
      <c r="F258" s="648">
        <f t="shared" si="56"/>
        <v>0</v>
      </c>
      <c r="G258" s="648">
        <f t="shared" si="56"/>
        <v>0</v>
      </c>
      <c r="H258" s="648">
        <f t="shared" si="56"/>
        <v>0</v>
      </c>
      <c r="I258" s="613">
        <f t="shared" si="56"/>
        <v>0</v>
      </c>
      <c r="J258" s="614">
        <f t="shared" si="56"/>
        <v>0</v>
      </c>
      <c r="K258" s="614">
        <f t="shared" si="56"/>
        <v>0</v>
      </c>
      <c r="L258" s="615">
        <f t="shared" si="56"/>
        <v>0</v>
      </c>
    </row>
    <row r="259" spans="1:26" s="404" customFormat="1" ht="18.75" customHeight="1">
      <c r="A259" s="7">
        <v>635</v>
      </c>
      <c r="B259" s="1187">
        <v>4300</v>
      </c>
      <c r="C259" s="1738" t="s">
        <v>781</v>
      </c>
      <c r="D259" s="1738"/>
      <c r="E259" s="509">
        <f aca="true" t="shared" si="57" ref="E259:L259">SUMIF($B$597:$B$12265,$B259,E$597:E$12265)</f>
        <v>0</v>
      </c>
      <c r="F259" s="509">
        <f t="shared" si="57"/>
        <v>0</v>
      </c>
      <c r="G259" s="509">
        <f t="shared" si="57"/>
        <v>0</v>
      </c>
      <c r="H259" s="509">
        <f t="shared" si="57"/>
        <v>0</v>
      </c>
      <c r="I259" s="607">
        <f t="shared" si="57"/>
        <v>0</v>
      </c>
      <c r="J259" s="608">
        <f t="shared" si="57"/>
        <v>0</v>
      </c>
      <c r="K259" s="608">
        <f t="shared" si="57"/>
        <v>0</v>
      </c>
      <c r="L259" s="609">
        <f t="shared" si="57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782</v>
      </c>
      <c r="E260" s="648">
        <f aca="true" t="shared" si="58" ref="E260:L262">SUMIF($C$597:$C$12265,$C260,E$597:E$12265)</f>
        <v>0</v>
      </c>
      <c r="F260" s="648">
        <f t="shared" si="58"/>
        <v>0</v>
      </c>
      <c r="G260" s="648">
        <f t="shared" si="58"/>
        <v>0</v>
      </c>
      <c r="H260" s="648">
        <f t="shared" si="58"/>
        <v>0</v>
      </c>
      <c r="I260" s="610">
        <f t="shared" si="58"/>
        <v>0</v>
      </c>
      <c r="J260" s="611">
        <f t="shared" si="58"/>
        <v>0</v>
      </c>
      <c r="K260" s="611">
        <f t="shared" si="58"/>
        <v>0</v>
      </c>
      <c r="L260" s="612">
        <f t="shared" si="58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783</v>
      </c>
      <c r="E261" s="650">
        <f t="shared" si="58"/>
        <v>0</v>
      </c>
      <c r="F261" s="648">
        <f t="shared" si="58"/>
        <v>0</v>
      </c>
      <c r="G261" s="648">
        <f t="shared" si="58"/>
        <v>0</v>
      </c>
      <c r="H261" s="648">
        <f t="shared" si="58"/>
        <v>0</v>
      </c>
      <c r="I261" s="616">
        <f t="shared" si="58"/>
        <v>0</v>
      </c>
      <c r="J261" s="617">
        <f t="shared" si="58"/>
        <v>0</v>
      </c>
      <c r="K261" s="617">
        <f t="shared" si="58"/>
        <v>0</v>
      </c>
      <c r="L261" s="618">
        <f t="shared" si="58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784</v>
      </c>
      <c r="E262" s="653">
        <f t="shared" si="58"/>
        <v>0</v>
      </c>
      <c r="F262" s="648">
        <f t="shared" si="58"/>
        <v>0</v>
      </c>
      <c r="G262" s="648">
        <f t="shared" si="58"/>
        <v>0</v>
      </c>
      <c r="H262" s="648">
        <f t="shared" si="58"/>
        <v>0</v>
      </c>
      <c r="I262" s="613">
        <f t="shared" si="58"/>
        <v>0</v>
      </c>
      <c r="J262" s="614">
        <f t="shared" si="58"/>
        <v>0</v>
      </c>
      <c r="K262" s="614">
        <f t="shared" si="58"/>
        <v>0</v>
      </c>
      <c r="L262" s="615">
        <f t="shared" si="58"/>
        <v>0</v>
      </c>
    </row>
    <row r="263" spans="1:26" s="404" customFormat="1" ht="18.75" customHeight="1">
      <c r="A263" s="7">
        <v>655</v>
      </c>
      <c r="B263" s="1187">
        <v>4400</v>
      </c>
      <c r="C263" s="1738" t="s">
        <v>785</v>
      </c>
      <c r="D263" s="1738"/>
      <c r="E263" s="509">
        <f aca="true" t="shared" si="59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9"/>
        <v>0</v>
      </c>
      <c r="J263" s="608">
        <f t="shared" si="59"/>
        <v>0</v>
      </c>
      <c r="K263" s="608">
        <f t="shared" si="59"/>
        <v>0</v>
      </c>
      <c r="L263" s="609">
        <f t="shared" si="59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38" t="s">
        <v>848</v>
      </c>
      <c r="D264" s="1738"/>
      <c r="E264" s="509">
        <f t="shared" si="59"/>
        <v>0</v>
      </c>
      <c r="F264" s="509">
        <f t="shared" si="59"/>
        <v>0</v>
      </c>
      <c r="G264" s="509">
        <f t="shared" si="59"/>
        <v>0</v>
      </c>
      <c r="H264" s="509">
        <f t="shared" si="59"/>
        <v>0</v>
      </c>
      <c r="I264" s="607">
        <f t="shared" si="59"/>
        <v>0</v>
      </c>
      <c r="J264" s="608">
        <f t="shared" si="59"/>
        <v>0</v>
      </c>
      <c r="K264" s="608">
        <f t="shared" si="59"/>
        <v>0</v>
      </c>
      <c r="L264" s="609">
        <f t="shared" si="59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48" t="s">
        <v>786</v>
      </c>
      <c r="D265" s="1749"/>
      <c r="E265" s="509">
        <f t="shared" si="59"/>
        <v>0</v>
      </c>
      <c r="F265" s="509">
        <f t="shared" si="59"/>
        <v>0</v>
      </c>
      <c r="G265" s="509">
        <f t="shared" si="59"/>
        <v>0</v>
      </c>
      <c r="H265" s="509">
        <f t="shared" si="59"/>
        <v>0</v>
      </c>
      <c r="I265" s="607">
        <f t="shared" si="59"/>
        <v>0</v>
      </c>
      <c r="J265" s="608">
        <f t="shared" si="59"/>
        <v>0</v>
      </c>
      <c r="K265" s="608">
        <f t="shared" si="59"/>
        <v>0</v>
      </c>
      <c r="L265" s="609">
        <f t="shared" si="59"/>
        <v>0</v>
      </c>
    </row>
    <row r="266" spans="1:12" s="404" customFormat="1" ht="18.75" customHeight="1">
      <c r="A266" s="7">
        <v>685</v>
      </c>
      <c r="B266" s="1187">
        <v>4900</v>
      </c>
      <c r="C266" s="1738" t="s">
        <v>389</v>
      </c>
      <c r="D266" s="1738"/>
      <c r="E266" s="509">
        <f t="shared" si="59"/>
        <v>0</v>
      </c>
      <c r="F266" s="509">
        <f t="shared" si="59"/>
        <v>0</v>
      </c>
      <c r="G266" s="509">
        <f t="shared" si="59"/>
        <v>0</v>
      </c>
      <c r="H266" s="509">
        <f t="shared" si="59"/>
        <v>0</v>
      </c>
      <c r="I266" s="607">
        <f t="shared" si="59"/>
        <v>0</v>
      </c>
      <c r="J266" s="608">
        <f t="shared" si="59"/>
        <v>0</v>
      </c>
      <c r="K266" s="608">
        <f t="shared" si="59"/>
        <v>0</v>
      </c>
      <c r="L266" s="609">
        <f t="shared" si="59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60" ref="E267:L268">SUMIF($C$597:$C$12265,$C267,E$597:E$12265)</f>
        <v>0</v>
      </c>
      <c r="F267" s="648">
        <f t="shared" si="60"/>
        <v>0</v>
      </c>
      <c r="G267" s="648">
        <f t="shared" si="60"/>
        <v>0</v>
      </c>
      <c r="H267" s="648">
        <f t="shared" si="60"/>
        <v>0</v>
      </c>
      <c r="I267" s="610">
        <f t="shared" si="60"/>
        <v>0</v>
      </c>
      <c r="J267" s="611">
        <f t="shared" si="60"/>
        <v>0</v>
      </c>
      <c r="K267" s="611">
        <f t="shared" si="60"/>
        <v>0</v>
      </c>
      <c r="L267" s="612">
        <f t="shared" si="60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60"/>
        <v>0</v>
      </c>
      <c r="F268" s="648">
        <f t="shared" si="60"/>
        <v>0</v>
      </c>
      <c r="G268" s="648">
        <f t="shared" si="60"/>
        <v>0</v>
      </c>
      <c r="H268" s="648">
        <f t="shared" si="60"/>
        <v>0</v>
      </c>
      <c r="I268" s="613">
        <f t="shared" si="60"/>
        <v>0</v>
      </c>
      <c r="J268" s="614">
        <f t="shared" si="60"/>
        <v>0</v>
      </c>
      <c r="K268" s="614">
        <f t="shared" si="60"/>
        <v>0</v>
      </c>
      <c r="L268" s="615">
        <f t="shared" si="60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37" t="s">
        <v>787</v>
      </c>
      <c r="D269" s="1737"/>
      <c r="E269" s="509">
        <f aca="true" t="shared" si="61" ref="E269:L270">SUMIF($B$597:$B$12265,$B269,E$597:E$12265)</f>
        <v>0</v>
      </c>
      <c r="F269" s="509">
        <f t="shared" si="61"/>
        <v>0</v>
      </c>
      <c r="G269" s="509">
        <f t="shared" si="61"/>
        <v>0</v>
      </c>
      <c r="H269" s="509">
        <f t="shared" si="61"/>
        <v>0</v>
      </c>
      <c r="I269" s="607">
        <f t="shared" si="61"/>
        <v>0</v>
      </c>
      <c r="J269" s="608">
        <f t="shared" si="61"/>
        <v>0</v>
      </c>
      <c r="K269" s="608">
        <f t="shared" si="61"/>
        <v>0</v>
      </c>
      <c r="L269" s="609">
        <f t="shared" si="61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37" t="s">
        <v>788</v>
      </c>
      <c r="D270" s="1737"/>
      <c r="E270" s="509">
        <f t="shared" si="61"/>
        <v>0</v>
      </c>
      <c r="F270" s="509">
        <f t="shared" si="61"/>
        <v>0</v>
      </c>
      <c r="G270" s="509">
        <f t="shared" si="61"/>
        <v>0</v>
      </c>
      <c r="H270" s="509">
        <f t="shared" si="61"/>
        <v>0</v>
      </c>
      <c r="I270" s="607">
        <f t="shared" si="61"/>
        <v>0</v>
      </c>
      <c r="J270" s="608">
        <f t="shared" si="61"/>
        <v>0</v>
      </c>
      <c r="K270" s="608">
        <f t="shared" si="61"/>
        <v>0</v>
      </c>
      <c r="L270" s="609">
        <f t="shared" si="61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789</v>
      </c>
      <c r="E271" s="648">
        <f aca="true" t="shared" si="62" ref="E271:L277">SUMIF($C$597:$C$12265,$C271,E$597:E$12265)</f>
        <v>0</v>
      </c>
      <c r="F271" s="648">
        <f t="shared" si="62"/>
        <v>0</v>
      </c>
      <c r="G271" s="648">
        <f t="shared" si="62"/>
        <v>0</v>
      </c>
      <c r="H271" s="648">
        <f t="shared" si="62"/>
        <v>0</v>
      </c>
      <c r="I271" s="610">
        <f t="shared" si="62"/>
        <v>0</v>
      </c>
      <c r="J271" s="611">
        <f t="shared" si="62"/>
        <v>0</v>
      </c>
      <c r="K271" s="611">
        <f t="shared" si="62"/>
        <v>0</v>
      </c>
      <c r="L271" s="612">
        <f t="shared" si="62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790</v>
      </c>
      <c r="E272" s="650">
        <f t="shared" si="62"/>
        <v>0</v>
      </c>
      <c r="F272" s="648">
        <f t="shared" si="62"/>
        <v>0</v>
      </c>
      <c r="G272" s="648">
        <f t="shared" si="62"/>
        <v>0</v>
      </c>
      <c r="H272" s="648">
        <f t="shared" si="62"/>
        <v>0</v>
      </c>
      <c r="I272" s="616">
        <f t="shared" si="62"/>
        <v>0</v>
      </c>
      <c r="J272" s="617">
        <f t="shared" si="62"/>
        <v>0</v>
      </c>
      <c r="K272" s="617">
        <f t="shared" si="62"/>
        <v>0</v>
      </c>
      <c r="L272" s="618">
        <f t="shared" si="62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1769</v>
      </c>
      <c r="E273" s="650">
        <f t="shared" si="62"/>
        <v>0</v>
      </c>
      <c r="F273" s="648">
        <f t="shared" si="62"/>
        <v>0</v>
      </c>
      <c r="G273" s="648">
        <f t="shared" si="62"/>
        <v>0</v>
      </c>
      <c r="H273" s="648">
        <f t="shared" si="62"/>
        <v>0</v>
      </c>
      <c r="I273" s="616">
        <f t="shared" si="62"/>
        <v>0</v>
      </c>
      <c r="J273" s="617">
        <f t="shared" si="62"/>
        <v>0</v>
      </c>
      <c r="K273" s="617">
        <f t="shared" si="62"/>
        <v>0</v>
      </c>
      <c r="L273" s="618">
        <f t="shared" si="62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1770</v>
      </c>
      <c r="E274" s="650">
        <f t="shared" si="62"/>
        <v>0</v>
      </c>
      <c r="F274" s="648">
        <f t="shared" si="62"/>
        <v>0</v>
      </c>
      <c r="G274" s="648">
        <f t="shared" si="62"/>
        <v>0</v>
      </c>
      <c r="H274" s="648">
        <f t="shared" si="62"/>
        <v>0</v>
      </c>
      <c r="I274" s="616">
        <f t="shared" si="62"/>
        <v>0</v>
      </c>
      <c r="J274" s="617">
        <f t="shared" si="62"/>
        <v>0</v>
      </c>
      <c r="K274" s="617">
        <f t="shared" si="62"/>
        <v>0</v>
      </c>
      <c r="L274" s="618">
        <f t="shared" si="62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1771</v>
      </c>
      <c r="E275" s="650">
        <f t="shared" si="62"/>
        <v>0</v>
      </c>
      <c r="F275" s="648">
        <f t="shared" si="62"/>
        <v>0</v>
      </c>
      <c r="G275" s="648">
        <f t="shared" si="62"/>
        <v>0</v>
      </c>
      <c r="H275" s="648">
        <f t="shared" si="62"/>
        <v>0</v>
      </c>
      <c r="I275" s="616">
        <f t="shared" si="62"/>
        <v>0</v>
      </c>
      <c r="J275" s="617">
        <f t="shared" si="62"/>
        <v>0</v>
      </c>
      <c r="K275" s="617">
        <f t="shared" si="62"/>
        <v>0</v>
      </c>
      <c r="L275" s="618">
        <f t="shared" si="62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1772</v>
      </c>
      <c r="E276" s="650">
        <f t="shared" si="62"/>
        <v>0</v>
      </c>
      <c r="F276" s="648">
        <f t="shared" si="62"/>
        <v>0</v>
      </c>
      <c r="G276" s="648">
        <f t="shared" si="62"/>
        <v>0</v>
      </c>
      <c r="H276" s="648">
        <f t="shared" si="62"/>
        <v>0</v>
      </c>
      <c r="I276" s="616">
        <f t="shared" si="62"/>
        <v>0</v>
      </c>
      <c r="J276" s="617">
        <f t="shared" si="62"/>
        <v>0</v>
      </c>
      <c r="K276" s="617">
        <f t="shared" si="62"/>
        <v>0</v>
      </c>
      <c r="L276" s="618">
        <f t="shared" si="62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1773</v>
      </c>
      <c r="E277" s="650">
        <f t="shared" si="62"/>
        <v>0</v>
      </c>
      <c r="F277" s="648">
        <f t="shared" si="62"/>
        <v>0</v>
      </c>
      <c r="G277" s="648">
        <f t="shared" si="62"/>
        <v>0</v>
      </c>
      <c r="H277" s="648">
        <f t="shared" si="62"/>
        <v>0</v>
      </c>
      <c r="I277" s="613">
        <f t="shared" si="62"/>
        <v>0</v>
      </c>
      <c r="J277" s="614">
        <f t="shared" si="62"/>
        <v>0</v>
      </c>
      <c r="K277" s="614">
        <f t="shared" si="62"/>
        <v>0</v>
      </c>
      <c r="L277" s="615">
        <f t="shared" si="62"/>
        <v>0</v>
      </c>
    </row>
    <row r="278" spans="1:26" s="413" customFormat="1" ht="18.75" customHeight="1">
      <c r="A278" s="7">
        <v>750</v>
      </c>
      <c r="B278" s="1241">
        <v>5300</v>
      </c>
      <c r="C278" s="1737" t="s">
        <v>1774</v>
      </c>
      <c r="D278" s="1737"/>
      <c r="E278" s="509">
        <f aca="true" t="shared" si="63" ref="E278:L278">SUMIF($B$597:$B$12265,$B278,E$597:E$12265)</f>
        <v>0</v>
      </c>
      <c r="F278" s="509">
        <f t="shared" si="63"/>
        <v>0</v>
      </c>
      <c r="G278" s="509">
        <f t="shared" si="63"/>
        <v>0</v>
      </c>
      <c r="H278" s="509">
        <f t="shared" si="63"/>
        <v>0</v>
      </c>
      <c r="I278" s="607">
        <f t="shared" si="63"/>
        <v>0</v>
      </c>
      <c r="J278" s="608">
        <f t="shared" si="63"/>
        <v>0</v>
      </c>
      <c r="K278" s="608">
        <f t="shared" si="63"/>
        <v>0</v>
      </c>
      <c r="L278" s="609">
        <f t="shared" si="63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4" ref="E279:L280">SUMIF($C$597:$C$12265,$C279,E$597:E$12265)</f>
        <v>0</v>
      </c>
      <c r="F279" s="648">
        <f t="shared" si="64"/>
        <v>0</v>
      </c>
      <c r="G279" s="648">
        <f t="shared" si="64"/>
        <v>0</v>
      </c>
      <c r="H279" s="648">
        <f t="shared" si="64"/>
        <v>0</v>
      </c>
      <c r="I279" s="610">
        <f t="shared" si="64"/>
        <v>0</v>
      </c>
      <c r="J279" s="611">
        <f t="shared" si="64"/>
        <v>0</v>
      </c>
      <c r="K279" s="611">
        <f t="shared" si="64"/>
        <v>0</v>
      </c>
      <c r="L279" s="612">
        <f t="shared" si="64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1775</v>
      </c>
      <c r="E280" s="653">
        <f t="shared" si="64"/>
        <v>0</v>
      </c>
      <c r="F280" s="648">
        <f t="shared" si="64"/>
        <v>0</v>
      </c>
      <c r="G280" s="648">
        <f t="shared" si="64"/>
        <v>0</v>
      </c>
      <c r="H280" s="648">
        <f t="shared" si="64"/>
        <v>0</v>
      </c>
      <c r="I280" s="613">
        <f t="shared" si="64"/>
        <v>0</v>
      </c>
      <c r="J280" s="614">
        <f t="shared" si="64"/>
        <v>0</v>
      </c>
      <c r="K280" s="614">
        <f t="shared" si="64"/>
        <v>0</v>
      </c>
      <c r="L280" s="615">
        <f t="shared" si="64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37" t="s">
        <v>804</v>
      </c>
      <c r="D281" s="1737"/>
      <c r="E281" s="509">
        <f aca="true" t="shared" si="65" ref="E281:L282">SUMIF($B$597:$B$12265,$B281,E$597:E$12265)</f>
        <v>0</v>
      </c>
      <c r="F281" s="509">
        <f t="shared" si="65"/>
        <v>0</v>
      </c>
      <c r="G281" s="509">
        <f t="shared" si="65"/>
        <v>0</v>
      </c>
      <c r="H281" s="509">
        <f t="shared" si="65"/>
        <v>0</v>
      </c>
      <c r="I281" s="607">
        <f t="shared" si="65"/>
        <v>0</v>
      </c>
      <c r="J281" s="608">
        <f t="shared" si="65"/>
        <v>0</v>
      </c>
      <c r="K281" s="608">
        <f t="shared" si="65"/>
        <v>0</v>
      </c>
      <c r="L281" s="609">
        <f t="shared" si="65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38" t="s">
        <v>805</v>
      </c>
      <c r="D282" s="1738"/>
      <c r="E282" s="509">
        <f t="shared" si="65"/>
        <v>0</v>
      </c>
      <c r="F282" s="509">
        <f t="shared" si="65"/>
        <v>0</v>
      </c>
      <c r="G282" s="509">
        <f t="shared" si="65"/>
        <v>0</v>
      </c>
      <c r="H282" s="509">
        <f t="shared" si="65"/>
        <v>0</v>
      </c>
      <c r="I282" s="607">
        <f t="shared" si="65"/>
        <v>0</v>
      </c>
      <c r="J282" s="608">
        <f t="shared" si="65"/>
        <v>0</v>
      </c>
      <c r="K282" s="608">
        <f t="shared" si="65"/>
        <v>0</v>
      </c>
      <c r="L282" s="609">
        <f t="shared" si="65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806</v>
      </c>
      <c r="E283" s="648">
        <f aca="true" t="shared" si="66" ref="E283:L286">SUMIF($C$597:$C$12265,$C283,E$597:E$12265)</f>
        <v>0</v>
      </c>
      <c r="F283" s="648">
        <f t="shared" si="66"/>
        <v>0</v>
      </c>
      <c r="G283" s="648">
        <f t="shared" si="66"/>
        <v>0</v>
      </c>
      <c r="H283" s="648">
        <f t="shared" si="66"/>
        <v>0</v>
      </c>
      <c r="I283" s="610">
        <f t="shared" si="66"/>
        <v>0</v>
      </c>
      <c r="J283" s="611">
        <f t="shared" si="66"/>
        <v>0</v>
      </c>
      <c r="K283" s="611">
        <f t="shared" si="66"/>
        <v>0</v>
      </c>
      <c r="L283" s="612">
        <f t="shared" si="66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807</v>
      </c>
      <c r="E284" s="650">
        <f t="shared" si="66"/>
        <v>0</v>
      </c>
      <c r="F284" s="648">
        <f t="shared" si="66"/>
        <v>0</v>
      </c>
      <c r="G284" s="648">
        <f t="shared" si="66"/>
        <v>0</v>
      </c>
      <c r="H284" s="648">
        <f t="shared" si="66"/>
        <v>0</v>
      </c>
      <c r="I284" s="616">
        <f t="shared" si="66"/>
        <v>0</v>
      </c>
      <c r="J284" s="617">
        <f t="shared" si="66"/>
        <v>0</v>
      </c>
      <c r="K284" s="617">
        <f t="shared" si="66"/>
        <v>0</v>
      </c>
      <c r="L284" s="618">
        <f t="shared" si="66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808</v>
      </c>
      <c r="E285" s="650">
        <f t="shared" si="66"/>
        <v>0</v>
      </c>
      <c r="F285" s="648">
        <f t="shared" si="66"/>
        <v>0</v>
      </c>
      <c r="G285" s="648">
        <f t="shared" si="66"/>
        <v>0</v>
      </c>
      <c r="H285" s="648">
        <f t="shared" si="66"/>
        <v>0</v>
      </c>
      <c r="I285" s="616">
        <f t="shared" si="66"/>
        <v>0</v>
      </c>
      <c r="J285" s="617">
        <f t="shared" si="66"/>
        <v>0</v>
      </c>
      <c r="K285" s="617">
        <f t="shared" si="66"/>
        <v>0</v>
      </c>
      <c r="L285" s="618">
        <f t="shared" si="66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809</v>
      </c>
      <c r="E286" s="653">
        <f t="shared" si="66"/>
        <v>0</v>
      </c>
      <c r="F286" s="648">
        <f t="shared" si="66"/>
        <v>0</v>
      </c>
      <c r="G286" s="648">
        <f t="shared" si="66"/>
        <v>0</v>
      </c>
      <c r="H286" s="648">
        <f t="shared" si="66"/>
        <v>0</v>
      </c>
      <c r="I286" s="613">
        <f t="shared" si="66"/>
        <v>0</v>
      </c>
      <c r="J286" s="614">
        <f t="shared" si="66"/>
        <v>0</v>
      </c>
      <c r="K286" s="614">
        <f t="shared" si="66"/>
        <v>0</v>
      </c>
      <c r="L286" s="615">
        <f t="shared" si="66"/>
        <v>0</v>
      </c>
    </row>
    <row r="287" spans="1:26" s="413" customFormat="1" ht="18.75" customHeight="1">
      <c r="A287" s="7">
        <v>805</v>
      </c>
      <c r="B287" s="1241">
        <v>5700</v>
      </c>
      <c r="C287" s="1739" t="s">
        <v>1446</v>
      </c>
      <c r="D287" s="1740"/>
      <c r="E287" s="509">
        <f aca="true" t="shared" si="67" ref="E287:L287">SUMIF($B$597:$B$12265,$B287,E$597:E$12265)</f>
        <v>0</v>
      </c>
      <c r="F287" s="509">
        <f t="shared" si="67"/>
        <v>0</v>
      </c>
      <c r="G287" s="509">
        <f t="shared" si="67"/>
        <v>0</v>
      </c>
      <c r="H287" s="509">
        <f t="shared" si="67"/>
        <v>0</v>
      </c>
      <c r="I287" s="607">
        <f t="shared" si="67"/>
        <v>0</v>
      </c>
      <c r="J287" s="608">
        <f t="shared" si="67"/>
        <v>0</v>
      </c>
      <c r="K287" s="608">
        <f t="shared" si="67"/>
        <v>0</v>
      </c>
      <c r="L287" s="609">
        <f t="shared" si="67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811</v>
      </c>
      <c r="E288" s="648">
        <f aca="true" t="shared" si="68" ref="E288:L290">SUMIF($C$597:$C$12265,$C288,E$597:E$12265)</f>
        <v>0</v>
      </c>
      <c r="F288" s="648">
        <f t="shared" si="68"/>
        <v>0</v>
      </c>
      <c r="G288" s="648">
        <f t="shared" si="68"/>
        <v>0</v>
      </c>
      <c r="H288" s="648">
        <f t="shared" si="68"/>
        <v>0</v>
      </c>
      <c r="I288" s="610">
        <f t="shared" si="68"/>
        <v>0</v>
      </c>
      <c r="J288" s="611">
        <f t="shared" si="68"/>
        <v>0</v>
      </c>
      <c r="K288" s="611">
        <f t="shared" si="68"/>
        <v>0</v>
      </c>
      <c r="L288" s="612">
        <f t="shared" si="68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812</v>
      </c>
      <c r="E289" s="651">
        <f t="shared" si="68"/>
        <v>0</v>
      </c>
      <c r="F289" s="648">
        <f t="shared" si="68"/>
        <v>0</v>
      </c>
      <c r="G289" s="648">
        <f t="shared" si="68"/>
        <v>0</v>
      </c>
      <c r="H289" s="648">
        <f t="shared" si="68"/>
        <v>0</v>
      </c>
      <c r="I289" s="619">
        <f t="shared" si="68"/>
        <v>0</v>
      </c>
      <c r="J289" s="620">
        <f t="shared" si="68"/>
        <v>0</v>
      </c>
      <c r="K289" s="620">
        <f t="shared" si="68"/>
        <v>0</v>
      </c>
      <c r="L289" s="621">
        <f t="shared" si="68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1450</v>
      </c>
      <c r="E290" s="667">
        <f t="shared" si="68"/>
        <v>0</v>
      </c>
      <c r="F290" s="648">
        <f t="shared" si="68"/>
        <v>0</v>
      </c>
      <c r="G290" s="648">
        <f t="shared" si="68"/>
        <v>0</v>
      </c>
      <c r="H290" s="648">
        <f t="shared" si="68"/>
        <v>0</v>
      </c>
      <c r="I290" s="634">
        <f t="shared" si="68"/>
        <v>0</v>
      </c>
      <c r="J290" s="635">
        <f t="shared" si="68"/>
        <v>0</v>
      </c>
      <c r="K290" s="635">
        <f t="shared" si="68"/>
        <v>0</v>
      </c>
      <c r="L290" s="636">
        <f t="shared" si="68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812" t="s">
        <v>814</v>
      </c>
      <c r="D291" s="1738"/>
      <c r="E291" s="509">
        <f aca="true" t="shared" si="69" ref="E291:L291">SUMIF($B$597:$B$12265,$B291,E$597:E$12265)</f>
        <v>0</v>
      </c>
      <c r="F291" s="509">
        <f t="shared" si="69"/>
        <v>0</v>
      </c>
      <c r="G291" s="509">
        <f t="shared" si="69"/>
        <v>0</v>
      </c>
      <c r="H291" s="509">
        <f t="shared" si="69"/>
        <v>0</v>
      </c>
      <c r="I291" s="757">
        <f t="shared" si="69"/>
        <v>0</v>
      </c>
      <c r="J291" s="758">
        <f t="shared" si="69"/>
        <v>0</v>
      </c>
      <c r="K291" s="758">
        <f t="shared" si="69"/>
        <v>0</v>
      </c>
      <c r="L291" s="759">
        <f t="shared" si="69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1021</v>
      </c>
      <c r="D295" s="1375" t="s">
        <v>1451</v>
      </c>
      <c r="E295" s="523">
        <f aca="true" t="shared" si="70" ref="E295:L295">SUMIF($C$597:$C$12265,$C295,E$597:E$12265)</f>
        <v>0</v>
      </c>
      <c r="F295" s="523">
        <f t="shared" si="70"/>
        <v>0</v>
      </c>
      <c r="G295" s="523">
        <f t="shared" si="70"/>
        <v>0</v>
      </c>
      <c r="H295" s="524">
        <f t="shared" si="70"/>
        <v>0</v>
      </c>
      <c r="I295" s="754">
        <f t="shared" si="70"/>
        <v>6260</v>
      </c>
      <c r="J295" s="755">
        <f t="shared" si="70"/>
        <v>0</v>
      </c>
      <c r="K295" s="755">
        <f t="shared" si="70"/>
        <v>0</v>
      </c>
      <c r="L295" s="756">
        <f t="shared" si="70"/>
        <v>6260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>
      <c r="A300" s="8"/>
      <c r="B300" s="1743" t="str">
        <f>$B$7</f>
        <v>ОТЧЕТНИ ДАННИ ПО ЕБК ЗА ИЗПЪЛНЕНИЕТО НА БЮДЖЕТА</v>
      </c>
      <c r="C300" s="1744"/>
      <c r="D300" s="1744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>
      <c r="A301" s="8"/>
      <c r="B301" s="765"/>
      <c r="C301" s="1112"/>
      <c r="D301" s="1139"/>
      <c r="E301" s="1140" t="s">
        <v>1453</v>
      </c>
      <c r="F301" s="1140"/>
      <c r="G301" s="1140"/>
      <c r="H301" s="1140" t="s">
        <v>1378</v>
      </c>
      <c r="I301" s="766"/>
      <c r="J301" s="766"/>
      <c r="K301" s="766"/>
      <c r="L301" s="766"/>
    </row>
    <row r="302" spans="1:12" ht="27" customHeight="1">
      <c r="A302" s="8"/>
      <c r="B302" s="1745" t="str">
        <f>$B$9</f>
        <v>ПГТ "НИКОЛА ЙОНКОВ ВАПЦАРОВ"</v>
      </c>
      <c r="C302" s="1746"/>
      <c r="D302" s="1747"/>
      <c r="E302" s="1502" t="str">
        <f>$E$9</f>
        <v>01.01.2020</v>
      </c>
      <c r="F302" s="1144" t="str">
        <f>$F$9</f>
        <v>31.12.2020</v>
      </c>
      <c r="G302" s="766"/>
      <c r="H302" s="766"/>
      <c r="I302" s="766"/>
      <c r="J302" s="766"/>
      <c r="K302" s="402"/>
      <c r="L302" s="402"/>
    </row>
    <row r="303" spans="1:12" ht="15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>
      <c r="A305" s="8"/>
      <c r="B305" s="1791" t="e">
        <f>$B$12</f>
        <v>#N/A</v>
      </c>
      <c r="C305" s="1792"/>
      <c r="D305" s="1793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>
      <c r="A310" s="10"/>
      <c r="B310" s="1274" t="s">
        <v>816</v>
      </c>
      <c r="C310" s="1275" t="s">
        <v>1452</v>
      </c>
      <c r="D310" s="1276" t="s">
        <v>818</v>
      </c>
      <c r="E310" s="1277" t="s">
        <v>819</v>
      </c>
      <c r="F310" s="1504"/>
      <c r="G310" s="1504"/>
      <c r="H310" s="1278" t="s">
        <v>820</v>
      </c>
      <c r="I310" s="437"/>
      <c r="J310" s="437"/>
      <c r="K310" s="437"/>
      <c r="L310" s="437"/>
    </row>
    <row r="311" spans="1:12" ht="18.75" customHeight="1">
      <c r="A311" s="10">
        <v>905</v>
      </c>
      <c r="B311" s="1279"/>
      <c r="C311" s="1280" t="s">
        <v>821</v>
      </c>
      <c r="D311" s="1281" t="s">
        <v>822</v>
      </c>
      <c r="E311" s="779">
        <f aca="true" t="shared" si="71" ref="E311:E316">SUMIF($C$597:$C$12265,$C311,E$597:E$12265)</f>
        <v>0</v>
      </c>
      <c r="F311" s="1505"/>
      <c r="G311" s="1505"/>
      <c r="H311" s="780">
        <f aca="true" t="shared" si="72" ref="H311:H316">SUMIF($C$597:$C$12265,$C311,H$597:H$12265)</f>
        <v>0</v>
      </c>
      <c r="I311" s="437"/>
      <c r="J311" s="437"/>
      <c r="K311" s="437"/>
      <c r="L311" s="437"/>
    </row>
    <row r="312" spans="1:12" ht="18.75" customHeight="1">
      <c r="A312" s="10">
        <v>906</v>
      </c>
      <c r="B312" s="1282"/>
      <c r="C312" s="1283" t="s">
        <v>823</v>
      </c>
      <c r="D312" s="1284" t="s">
        <v>824</v>
      </c>
      <c r="E312" s="775">
        <f t="shared" si="71"/>
        <v>0</v>
      </c>
      <c r="F312" s="1506"/>
      <c r="G312" s="1506"/>
      <c r="H312" s="776">
        <f t="shared" si="72"/>
        <v>7</v>
      </c>
      <c r="I312" s="437"/>
      <c r="J312" s="437"/>
      <c r="K312" s="437"/>
      <c r="L312" s="437"/>
    </row>
    <row r="313" spans="1:12" ht="18.75" customHeight="1">
      <c r="A313" s="10">
        <v>907</v>
      </c>
      <c r="B313" s="1285"/>
      <c r="C313" s="1286" t="s">
        <v>825</v>
      </c>
      <c r="D313" s="1287" t="s">
        <v>826</v>
      </c>
      <c r="E313" s="777">
        <f t="shared" si="71"/>
        <v>0</v>
      </c>
      <c r="F313" s="1507"/>
      <c r="G313" s="1507"/>
      <c r="H313" s="778">
        <f t="shared" si="72"/>
        <v>0</v>
      </c>
      <c r="I313" s="437"/>
      <c r="J313" s="437"/>
      <c r="K313" s="437"/>
      <c r="L313" s="437"/>
    </row>
    <row r="314" spans="1:12" ht="18.75" customHeight="1">
      <c r="A314" s="10">
        <v>910</v>
      </c>
      <c r="B314" s="1279"/>
      <c r="C314" s="1280" t="s">
        <v>827</v>
      </c>
      <c r="D314" s="1281" t="s">
        <v>828</v>
      </c>
      <c r="E314" s="779">
        <f t="shared" si="71"/>
        <v>0</v>
      </c>
      <c r="F314" s="1505"/>
      <c r="G314" s="1505"/>
      <c r="H314" s="780">
        <f t="shared" si="72"/>
        <v>0</v>
      </c>
      <c r="I314" s="437"/>
      <c r="J314" s="437"/>
      <c r="K314" s="437"/>
      <c r="L314" s="437"/>
    </row>
    <row r="315" spans="1:12" ht="18.75" customHeight="1">
      <c r="A315" s="10">
        <v>911</v>
      </c>
      <c r="B315" s="1282"/>
      <c r="C315" s="1283" t="s">
        <v>829</v>
      </c>
      <c r="D315" s="1284" t="s">
        <v>824</v>
      </c>
      <c r="E315" s="775">
        <f t="shared" si="71"/>
        <v>0</v>
      </c>
      <c r="F315" s="1506"/>
      <c r="G315" s="1506"/>
      <c r="H315" s="776">
        <f t="shared" si="72"/>
        <v>0</v>
      </c>
      <c r="I315" s="437"/>
      <c r="J315" s="437"/>
      <c r="K315" s="437"/>
      <c r="L315" s="437"/>
    </row>
    <row r="316" spans="1:12" ht="18.75" customHeight="1">
      <c r="A316" s="10">
        <v>912</v>
      </c>
      <c r="B316" s="1288"/>
      <c r="C316" s="1289" t="s">
        <v>830</v>
      </c>
      <c r="D316" s="1290" t="s">
        <v>831</v>
      </c>
      <c r="E316" s="781">
        <f t="shared" si="71"/>
        <v>0</v>
      </c>
      <c r="F316" s="1508"/>
      <c r="G316" s="1508"/>
      <c r="H316" s="782">
        <f t="shared" si="72"/>
        <v>0</v>
      </c>
      <c r="I316" s="437"/>
      <c r="J316" s="437"/>
      <c r="K316" s="437"/>
      <c r="L316" s="437"/>
    </row>
    <row r="317" spans="1:12" ht="18.75" customHeight="1">
      <c r="A317" s="10">
        <v>920</v>
      </c>
      <c r="B317" s="1279"/>
      <c r="C317" s="1280" t="s">
        <v>832</v>
      </c>
      <c r="D317" s="1281" t="s">
        <v>833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>
      <c r="A318" s="10">
        <v>921</v>
      </c>
      <c r="B318" s="1282"/>
      <c r="C318" s="1291" t="s">
        <v>834</v>
      </c>
      <c r="D318" s="1292" t="s">
        <v>835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>
      <c r="A319" s="10">
        <v>922</v>
      </c>
      <c r="B319" s="1288"/>
      <c r="C319" s="1286" t="s">
        <v>836</v>
      </c>
      <c r="D319" s="1287" t="s">
        <v>837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>
      <c r="A320" s="10">
        <v>930</v>
      </c>
      <c r="B320" s="1279"/>
      <c r="C320" s="1280" t="s">
        <v>838</v>
      </c>
      <c r="D320" s="1281" t="s">
        <v>839</v>
      </c>
      <c r="E320" s="779">
        <f aca="true" t="shared" si="73" ref="E320:H323">SUMIF($C$597:$C$12265,$C320,E$597:E$12265)</f>
        <v>0</v>
      </c>
      <c r="F320" s="1505"/>
      <c r="G320" s="1505"/>
      <c r="H320" s="780">
        <f t="shared" si="73"/>
        <v>0</v>
      </c>
      <c r="I320" s="437"/>
      <c r="J320" s="437"/>
      <c r="K320" s="437"/>
      <c r="L320" s="437"/>
    </row>
    <row r="321" spans="1:12" ht="18.75" customHeight="1">
      <c r="A321" s="10">
        <v>931</v>
      </c>
      <c r="B321" s="1282"/>
      <c r="C321" s="1291" t="s">
        <v>840</v>
      </c>
      <c r="D321" s="1292" t="s">
        <v>841</v>
      </c>
      <c r="E321" s="789">
        <f t="shared" si="73"/>
        <v>0</v>
      </c>
      <c r="F321" s="1512"/>
      <c r="G321" s="1512"/>
      <c r="H321" s="790">
        <f t="shared" si="73"/>
        <v>0</v>
      </c>
      <c r="I321" s="437"/>
      <c r="J321" s="437"/>
      <c r="K321" s="437"/>
      <c r="L321" s="437"/>
    </row>
    <row r="322" spans="1:12" ht="18.75" customHeight="1">
      <c r="A322" s="10">
        <v>932</v>
      </c>
      <c r="B322" s="1288"/>
      <c r="C322" s="1286" t="s">
        <v>842</v>
      </c>
      <c r="D322" s="1287" t="s">
        <v>843</v>
      </c>
      <c r="E322" s="777">
        <f t="shared" si="73"/>
        <v>0</v>
      </c>
      <c r="F322" s="1507"/>
      <c r="G322" s="1507"/>
      <c r="H322" s="778">
        <f t="shared" si="73"/>
        <v>0</v>
      </c>
      <c r="I322" s="437"/>
      <c r="J322" s="437"/>
      <c r="K322" s="437"/>
      <c r="L322" s="437"/>
    </row>
    <row r="323" spans="1:12" ht="18.75" customHeight="1">
      <c r="A323" s="9">
        <v>935</v>
      </c>
      <c r="B323" s="1279"/>
      <c r="C323" s="1280" t="s">
        <v>844</v>
      </c>
      <c r="D323" s="1281" t="s">
        <v>1851</v>
      </c>
      <c r="E323" s="779">
        <f t="shared" si="73"/>
        <v>0</v>
      </c>
      <c r="F323" s="1505"/>
      <c r="G323" s="1505"/>
      <c r="H323" s="780">
        <f t="shared" si="73"/>
        <v>0</v>
      </c>
      <c r="I323" s="437"/>
      <c r="J323" s="437"/>
      <c r="K323" s="437"/>
      <c r="L323" s="437"/>
    </row>
    <row r="324" spans="1:12" ht="18.75" customHeight="1">
      <c r="A324" s="9">
        <v>940</v>
      </c>
      <c r="B324" s="1279"/>
      <c r="C324" s="1280" t="s">
        <v>1852</v>
      </c>
      <c r="D324" s="1281" t="s">
        <v>1500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>
      <c r="A325" s="9">
        <v>950</v>
      </c>
      <c r="B325" s="1279"/>
      <c r="C325" s="1280" t="s">
        <v>1853</v>
      </c>
      <c r="D325" s="1281" t="s">
        <v>1498</v>
      </c>
      <c r="E325" s="779">
        <f aca="true" t="shared" si="74" ref="E325:E332">SUMIF($C$597:$C$12265,$C325,E$597:E$12265)</f>
        <v>0</v>
      </c>
      <c r="F325" s="1505"/>
      <c r="G325" s="1505"/>
      <c r="H325" s="780">
        <f aca="true" t="shared" si="75" ref="H325:H332">SUMIF($C$597:$C$12265,$C325,H$597:H$12265)</f>
        <v>0</v>
      </c>
      <c r="I325" s="437"/>
      <c r="J325" s="437"/>
      <c r="K325" s="437"/>
      <c r="L325" s="437"/>
    </row>
    <row r="326" spans="1:12" ht="18.75" customHeight="1">
      <c r="A326" s="10">
        <v>953</v>
      </c>
      <c r="B326" s="1279"/>
      <c r="C326" s="1280" t="s">
        <v>1854</v>
      </c>
      <c r="D326" s="1281" t="s">
        <v>1499</v>
      </c>
      <c r="E326" s="779">
        <f t="shared" si="74"/>
        <v>0</v>
      </c>
      <c r="F326" s="1505"/>
      <c r="G326" s="1505"/>
      <c r="H326" s="780">
        <f t="shared" si="75"/>
        <v>0</v>
      </c>
      <c r="I326" s="437"/>
      <c r="J326" s="437"/>
      <c r="K326" s="437"/>
      <c r="L326" s="437"/>
    </row>
    <row r="327" spans="1:12" ht="18.75" customHeight="1">
      <c r="A327" s="10">
        <v>954</v>
      </c>
      <c r="B327" s="1279"/>
      <c r="C327" s="1280" t="s">
        <v>1855</v>
      </c>
      <c r="D327" s="1281" t="s">
        <v>1856</v>
      </c>
      <c r="E327" s="779">
        <f t="shared" si="74"/>
        <v>0</v>
      </c>
      <c r="F327" s="1505"/>
      <c r="G327" s="1505"/>
      <c r="H327" s="780">
        <f t="shared" si="75"/>
        <v>0</v>
      </c>
      <c r="I327" s="437"/>
      <c r="J327" s="437"/>
      <c r="K327" s="437"/>
      <c r="L327" s="437"/>
    </row>
    <row r="328" spans="1:12" ht="18.75" customHeight="1">
      <c r="A328" s="18">
        <v>955</v>
      </c>
      <c r="B328" s="1279"/>
      <c r="C328" s="1280" t="s">
        <v>1857</v>
      </c>
      <c r="D328" s="1281" t="s">
        <v>1858</v>
      </c>
      <c r="E328" s="779">
        <f t="shared" si="74"/>
        <v>0</v>
      </c>
      <c r="F328" s="1505"/>
      <c r="G328" s="1505"/>
      <c r="H328" s="780">
        <f t="shared" si="75"/>
        <v>0</v>
      </c>
      <c r="I328" s="437"/>
      <c r="J328" s="437"/>
      <c r="K328" s="437"/>
      <c r="L328" s="437"/>
    </row>
    <row r="329" spans="1:12" ht="18.75" customHeight="1">
      <c r="A329" s="18">
        <v>956</v>
      </c>
      <c r="B329" s="1279"/>
      <c r="C329" s="1280" t="s">
        <v>1859</v>
      </c>
      <c r="D329" s="1281" t="s">
        <v>1860</v>
      </c>
      <c r="E329" s="779">
        <f t="shared" si="74"/>
        <v>0</v>
      </c>
      <c r="F329" s="1505"/>
      <c r="G329" s="1505"/>
      <c r="H329" s="780">
        <f t="shared" si="75"/>
        <v>0</v>
      </c>
      <c r="I329" s="437"/>
      <c r="J329" s="437"/>
      <c r="K329" s="437"/>
      <c r="L329" s="437"/>
    </row>
    <row r="330" spans="1:12" ht="18.75" customHeight="1">
      <c r="A330" s="13">
        <v>958</v>
      </c>
      <c r="B330" s="1279"/>
      <c r="C330" s="1280" t="s">
        <v>1861</v>
      </c>
      <c r="D330" s="1281" t="s">
        <v>1862</v>
      </c>
      <c r="E330" s="779">
        <f t="shared" si="74"/>
        <v>0</v>
      </c>
      <c r="F330" s="1505"/>
      <c r="G330" s="1505"/>
      <c r="H330" s="780">
        <f t="shared" si="75"/>
        <v>0</v>
      </c>
      <c r="I330" s="437"/>
      <c r="J330" s="437"/>
      <c r="K330" s="437"/>
      <c r="L330" s="437"/>
    </row>
    <row r="331" spans="1:12" ht="18.75" customHeight="1">
      <c r="A331" s="13">
        <v>959</v>
      </c>
      <c r="B331" s="1279"/>
      <c r="C331" s="1280" t="s">
        <v>1863</v>
      </c>
      <c r="D331" s="1281" t="s">
        <v>1864</v>
      </c>
      <c r="E331" s="779">
        <f t="shared" si="74"/>
        <v>0</v>
      </c>
      <c r="F331" s="1505"/>
      <c r="G331" s="1505"/>
      <c r="H331" s="780">
        <f t="shared" si="75"/>
        <v>0</v>
      </c>
      <c r="I331" s="437"/>
      <c r="J331" s="437"/>
      <c r="K331" s="437"/>
      <c r="L331" s="437"/>
    </row>
    <row r="332" spans="1:12" ht="18.75" customHeight="1" thickBot="1">
      <c r="A332" s="13">
        <v>960</v>
      </c>
      <c r="B332" s="1293"/>
      <c r="C332" s="1294" t="s">
        <v>1865</v>
      </c>
      <c r="D332" s="1295" t="s">
        <v>1866</v>
      </c>
      <c r="E332" s="791">
        <f t="shared" si="74"/>
        <v>0</v>
      </c>
      <c r="F332" s="1514"/>
      <c r="G332" s="1514"/>
      <c r="H332" s="792">
        <f t="shared" si="75"/>
        <v>0</v>
      </c>
      <c r="I332" s="437"/>
      <c r="J332" s="437"/>
      <c r="K332" s="437"/>
      <c r="L332" s="437"/>
    </row>
    <row r="333" spans="1:12" ht="31.5" customHeight="1" thickTop="1">
      <c r="A333" s="13"/>
      <c r="B333" s="1296" t="s">
        <v>1376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>
      <c r="A334" s="13"/>
      <c r="B334" s="1736" t="s">
        <v>1867</v>
      </c>
      <c r="C334" s="1736"/>
      <c r="D334" s="1736"/>
      <c r="E334" s="767"/>
      <c r="F334" s="767"/>
      <c r="G334" s="767"/>
      <c r="H334" s="767"/>
      <c r="I334" s="767"/>
      <c r="J334" s="767"/>
      <c r="K334" s="767"/>
      <c r="L334" s="767"/>
    </row>
    <row r="335" spans="1:12" ht="18.75" customHeight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8.75" customHeight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43" t="str">
        <f>$B$7</f>
        <v>ОТЧЕТНИ ДАННИ ПО ЕБК ЗА ИЗПЪЛНЕНИЕТО НА БЮДЖЕТА</v>
      </c>
      <c r="C338" s="1744"/>
      <c r="D338" s="1744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1453</v>
      </c>
      <c r="F339" s="1140"/>
      <c r="G339" s="1140"/>
      <c r="H339" s="1140" t="s">
        <v>1378</v>
      </c>
      <c r="I339" s="766"/>
      <c r="J339" s="766"/>
      <c r="K339" s="766"/>
      <c r="L339" s="766"/>
    </row>
    <row r="340" spans="1:12" ht="27" customHeight="1">
      <c r="A340" s="13"/>
      <c r="B340" s="1745" t="str">
        <f>$B$9</f>
        <v>ПГТ "НИКОЛА ЙОНКОВ ВАПЦАРОВ"</v>
      </c>
      <c r="C340" s="1746"/>
      <c r="D340" s="1747"/>
      <c r="E340" s="1059" t="str">
        <f>$E$9</f>
        <v>01.01.2020</v>
      </c>
      <c r="F340" s="1381" t="str">
        <f>$F$9</f>
        <v>31.12.2020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91" t="e">
        <f>$B$12</f>
        <v>#N/A</v>
      </c>
      <c r="C343" s="1792"/>
      <c r="D343" s="1793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1456</v>
      </c>
      <c r="E347" s="1763" t="s">
        <v>1917</v>
      </c>
      <c r="F347" s="1764"/>
      <c r="G347" s="1764"/>
      <c r="H347" s="1765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1432</v>
      </c>
      <c r="C348" s="1393" t="s">
        <v>571</v>
      </c>
      <c r="D348" s="1394" t="s">
        <v>1868</v>
      </c>
      <c r="E348" s="1542" t="s">
        <v>1912</v>
      </c>
      <c r="F348" s="1542" t="s">
        <v>1906</v>
      </c>
      <c r="G348" s="1542" t="s">
        <v>1922</v>
      </c>
      <c r="H348" s="1542" t="s">
        <v>1907</v>
      </c>
      <c r="I348" s="1542" t="s">
        <v>1908</v>
      </c>
      <c r="J348" s="1542" t="s">
        <v>1909</v>
      </c>
      <c r="K348" s="1542" t="s">
        <v>1910</v>
      </c>
      <c r="L348" s="1543" t="s">
        <v>1911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1884</v>
      </c>
      <c r="F349" s="539" t="s">
        <v>1885</v>
      </c>
      <c r="G349" s="504" t="s">
        <v>875</v>
      </c>
      <c r="H349" s="505" t="s">
        <v>876</v>
      </c>
      <c r="I349" s="505" t="s">
        <v>847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1869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813" t="s">
        <v>392</v>
      </c>
      <c r="D351" s="1814"/>
      <c r="E351" s="545">
        <f aca="true" t="shared" si="76" ref="E351:L351">SUM(E352:E364)</f>
        <v>0</v>
      </c>
      <c r="F351" s="545">
        <f t="shared" si="76"/>
        <v>0</v>
      </c>
      <c r="G351" s="545">
        <f t="shared" si="76"/>
        <v>0</v>
      </c>
      <c r="H351" s="545">
        <f t="shared" si="76"/>
        <v>0</v>
      </c>
      <c r="I351" s="1401">
        <f t="shared" si="76"/>
        <v>0</v>
      </c>
      <c r="J351" s="1401">
        <f t="shared" si="76"/>
        <v>0</v>
      </c>
      <c r="K351" s="577">
        <f t="shared" si="76"/>
        <v>0</v>
      </c>
      <c r="L351" s="577">
        <f t="shared" si="76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7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8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1495</v>
      </c>
      <c r="E354" s="671">
        <f t="shared" si="77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8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1496</v>
      </c>
      <c r="E355" s="671">
        <f t="shared" si="77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8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7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8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7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8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7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8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7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8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7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8"/>
        <v>0</v>
      </c>
    </row>
    <row r="361" spans="1:12" ht="18.75" customHeight="1">
      <c r="A361" s="13">
        <v>65</v>
      </c>
      <c r="B361" s="345"/>
      <c r="C361" s="348" t="s">
        <v>849</v>
      </c>
      <c r="D361" s="349" t="s">
        <v>401</v>
      </c>
      <c r="E361" s="671">
        <f t="shared" si="77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8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7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8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7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8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7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8"/>
        <v>0</v>
      </c>
    </row>
    <row r="365" spans="1:26" s="404" customFormat="1" ht="18.75" customHeight="1">
      <c r="A365" s="16">
        <v>70</v>
      </c>
      <c r="B365" s="544">
        <v>3100</v>
      </c>
      <c r="C365" s="1794" t="s">
        <v>404</v>
      </c>
      <c r="D365" s="1795"/>
      <c r="E365" s="545">
        <f aca="true" t="shared" si="79" ref="E365:L365">SUM(E366:E372)</f>
        <v>0</v>
      </c>
      <c r="F365" s="545">
        <f t="shared" si="79"/>
        <v>0</v>
      </c>
      <c r="G365" s="545">
        <f t="shared" si="79"/>
        <v>0</v>
      </c>
      <c r="H365" s="545">
        <f t="shared" si="79"/>
        <v>0</v>
      </c>
      <c r="I365" s="574">
        <f t="shared" si="79"/>
        <v>0</v>
      </c>
      <c r="J365" s="575">
        <f t="shared" si="79"/>
        <v>0</v>
      </c>
      <c r="K365" s="1469">
        <f t="shared" si="79"/>
        <v>0</v>
      </c>
      <c r="L365" s="577">
        <f t="shared" si="79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1458</v>
      </c>
      <c r="E366" s="671">
        <f t="shared" si="77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8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1459</v>
      </c>
      <c r="E367" s="671">
        <f t="shared" si="77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8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1460</v>
      </c>
      <c r="E368" s="671">
        <f t="shared" si="77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8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7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8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1463</v>
      </c>
      <c r="E370" s="671">
        <f t="shared" si="77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8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1462</v>
      </c>
      <c r="E371" s="671">
        <f t="shared" si="77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8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1461</v>
      </c>
      <c r="E372" s="671">
        <f t="shared" si="77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8"/>
        <v>0</v>
      </c>
    </row>
    <row r="373" spans="1:26" s="404" customFormat="1" ht="18.75" customHeight="1">
      <c r="A373" s="7">
        <v>115</v>
      </c>
      <c r="B373" s="544">
        <v>3200</v>
      </c>
      <c r="C373" s="1794" t="s">
        <v>45</v>
      </c>
      <c r="D373" s="1795"/>
      <c r="E373" s="545">
        <f aca="true" t="shared" si="80" ref="E373:L373">SUM(E374:E377)</f>
        <v>0</v>
      </c>
      <c r="F373" s="545">
        <f t="shared" si="80"/>
        <v>0</v>
      </c>
      <c r="G373" s="545">
        <f t="shared" si="80"/>
        <v>0</v>
      </c>
      <c r="H373" s="545">
        <f t="shared" si="80"/>
        <v>0</v>
      </c>
      <c r="I373" s="574">
        <f t="shared" si="80"/>
        <v>0</v>
      </c>
      <c r="J373" s="575">
        <f t="shared" si="80"/>
        <v>0</v>
      </c>
      <c r="K373" s="576">
        <f t="shared" si="80"/>
        <v>0</v>
      </c>
      <c r="L373" s="577">
        <f t="shared" si="80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7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8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791</v>
      </c>
      <c r="E375" s="671">
        <f t="shared" si="77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8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7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8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7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8"/>
        <v>0</v>
      </c>
    </row>
    <row r="378" spans="1:26" s="404" customFormat="1" ht="18.75" customHeight="1">
      <c r="A378" s="16">
        <v>145</v>
      </c>
      <c r="B378" s="544">
        <v>6000</v>
      </c>
      <c r="C378" s="1794" t="s">
        <v>792</v>
      </c>
      <c r="D378" s="1795"/>
      <c r="E378" s="545">
        <f aca="true" t="shared" si="81" ref="E378:L378">+E379+E380</f>
        <v>0</v>
      </c>
      <c r="F378" s="545">
        <f>+F379+F380</f>
        <v>0</v>
      </c>
      <c r="G378" s="545">
        <f>+G379+G380</f>
        <v>0</v>
      </c>
      <c r="H378" s="546">
        <f t="shared" si="81"/>
        <v>0</v>
      </c>
      <c r="I378" s="574">
        <f t="shared" si="81"/>
        <v>0</v>
      </c>
      <c r="J378" s="575">
        <f t="shared" si="81"/>
        <v>0</v>
      </c>
      <c r="K378" s="576">
        <f t="shared" si="81"/>
        <v>0</v>
      </c>
      <c r="L378" s="577">
        <f t="shared" si="81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1491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8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1492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8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94" t="s">
        <v>793</v>
      </c>
      <c r="D381" s="1795"/>
      <c r="E381" s="545">
        <f aca="true" t="shared" si="82" ref="E381:L381">SUM(E382:E385)</f>
        <v>0</v>
      </c>
      <c r="F381" s="545">
        <f t="shared" si="82"/>
        <v>0</v>
      </c>
      <c r="G381" s="545">
        <f t="shared" si="82"/>
        <v>0</v>
      </c>
      <c r="H381" s="546">
        <f t="shared" si="82"/>
        <v>0</v>
      </c>
      <c r="I381" s="574">
        <f t="shared" si="82"/>
        <v>0</v>
      </c>
      <c r="J381" s="575">
        <f t="shared" si="82"/>
        <v>0</v>
      </c>
      <c r="K381" s="576">
        <f t="shared" si="82"/>
        <v>0</v>
      </c>
      <c r="L381" s="577">
        <f t="shared" si="82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850</v>
      </c>
      <c r="E382" s="671">
        <f t="shared" si="77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8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851</v>
      </c>
      <c r="E383" s="671">
        <f t="shared" si="77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8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7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8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794</v>
      </c>
      <c r="E385" s="671">
        <f t="shared" si="77"/>
        <v>0</v>
      </c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8"/>
        <v>0</v>
      </c>
    </row>
    <row r="386" spans="1:26" s="404" customFormat="1" ht="18.75" customHeight="1">
      <c r="A386" s="7">
        <v>185</v>
      </c>
      <c r="B386" s="544">
        <v>6200</v>
      </c>
      <c r="C386" s="1794" t="s">
        <v>795</v>
      </c>
      <c r="D386" s="1795"/>
      <c r="E386" s="545">
        <f aca="true" t="shared" si="83" ref="E386:L386">+E387+E388</f>
        <v>0</v>
      </c>
      <c r="F386" s="545">
        <f t="shared" si="83"/>
        <v>0</v>
      </c>
      <c r="G386" s="545">
        <f t="shared" si="83"/>
        <v>0</v>
      </c>
      <c r="H386" s="545">
        <f t="shared" si="83"/>
        <v>0</v>
      </c>
      <c r="I386" s="574">
        <f t="shared" si="83"/>
        <v>0</v>
      </c>
      <c r="J386" s="575">
        <f t="shared" si="83"/>
        <v>0</v>
      </c>
      <c r="K386" s="576">
        <f t="shared" si="83"/>
        <v>0</v>
      </c>
      <c r="L386" s="577">
        <f t="shared" si="83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1494</v>
      </c>
      <c r="E387" s="671">
        <f t="shared" si="77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8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1493</v>
      </c>
      <c r="E388" s="671">
        <f t="shared" si="77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8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94" t="s">
        <v>796</v>
      </c>
      <c r="D389" s="1795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11046</v>
      </c>
      <c r="J389" s="575">
        <f>+J390+J391</f>
        <v>0</v>
      </c>
      <c r="K389" s="576">
        <f>+K390+K391</f>
        <v>0</v>
      </c>
      <c r="L389" s="577">
        <f>+L390+L391</f>
        <v>11046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1494</v>
      </c>
      <c r="E390" s="671">
        <f t="shared" si="77"/>
        <v>0</v>
      </c>
      <c r="F390" s="588"/>
      <c r="G390" s="588"/>
      <c r="H390" s="588"/>
      <c r="I390" s="588">
        <v>11046</v>
      </c>
      <c r="J390" s="588"/>
      <c r="K390" s="588"/>
      <c r="L390" s="671">
        <f t="shared" si="78"/>
        <v>11046</v>
      </c>
    </row>
    <row r="391" spans="1:26" ht="18.75" customHeight="1">
      <c r="A391" s="13">
        <v>206</v>
      </c>
      <c r="B391" s="345"/>
      <c r="C391" s="351">
        <v>6302</v>
      </c>
      <c r="D391" s="556" t="s">
        <v>1493</v>
      </c>
      <c r="E391" s="671">
        <f t="shared" si="77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8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94" t="s">
        <v>1465</v>
      </c>
      <c r="D392" s="1795"/>
      <c r="E392" s="545">
        <f aca="true" t="shared" si="84" ref="E392:L392">+E393+E394</f>
        <v>0</v>
      </c>
      <c r="F392" s="545">
        <f t="shared" si="84"/>
        <v>0</v>
      </c>
      <c r="G392" s="545">
        <f t="shared" si="84"/>
        <v>0</v>
      </c>
      <c r="H392" s="545">
        <f t="shared" si="84"/>
        <v>0</v>
      </c>
      <c r="I392" s="574">
        <f t="shared" si="84"/>
        <v>0</v>
      </c>
      <c r="J392" s="575">
        <f t="shared" si="84"/>
        <v>0</v>
      </c>
      <c r="K392" s="576">
        <f t="shared" si="84"/>
        <v>0</v>
      </c>
      <c r="L392" s="577">
        <f t="shared" si="84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1494</v>
      </c>
      <c r="E393" s="671">
        <f t="shared" si="77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8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1493</v>
      </c>
      <c r="E394" s="671">
        <f t="shared" si="77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8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94" t="s">
        <v>1872</v>
      </c>
      <c r="D395" s="1795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94" t="s">
        <v>1873</v>
      </c>
      <c r="D396" s="1795"/>
      <c r="E396" s="545">
        <f aca="true" t="shared" si="85" ref="E396:L396">+E397+E398</f>
        <v>0</v>
      </c>
      <c r="F396" s="545">
        <f t="shared" si="85"/>
        <v>0</v>
      </c>
      <c r="G396" s="545">
        <f t="shared" si="85"/>
        <v>0</v>
      </c>
      <c r="H396" s="545">
        <f t="shared" si="85"/>
        <v>0</v>
      </c>
      <c r="I396" s="574">
        <f t="shared" si="85"/>
        <v>0</v>
      </c>
      <c r="J396" s="575">
        <f t="shared" si="85"/>
        <v>0</v>
      </c>
      <c r="K396" s="576">
        <f t="shared" si="85"/>
        <v>0</v>
      </c>
      <c r="L396" s="577">
        <f t="shared" si="85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798</v>
      </c>
      <c r="E397" s="671">
        <f aca="true" t="shared" si="86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7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799</v>
      </c>
      <c r="E398" s="671">
        <f t="shared" si="86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7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94" t="s">
        <v>852</v>
      </c>
      <c r="D399" s="1795"/>
      <c r="E399" s="545">
        <f aca="true" t="shared" si="88" ref="E399:L399">+E400+E401</f>
        <v>0</v>
      </c>
      <c r="F399" s="545">
        <f t="shared" si="88"/>
        <v>0</v>
      </c>
      <c r="G399" s="545">
        <f t="shared" si="88"/>
        <v>0</v>
      </c>
      <c r="H399" s="545">
        <f t="shared" si="88"/>
        <v>0</v>
      </c>
      <c r="I399" s="574">
        <f t="shared" si="88"/>
        <v>0</v>
      </c>
      <c r="J399" s="575">
        <f t="shared" si="88"/>
        <v>0</v>
      </c>
      <c r="K399" s="576">
        <f t="shared" si="88"/>
        <v>0</v>
      </c>
      <c r="L399" s="577">
        <f t="shared" si="88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853</v>
      </c>
      <c r="E400" s="671">
        <f t="shared" si="86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7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6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7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94" t="s">
        <v>800</v>
      </c>
      <c r="D402" s="1795"/>
      <c r="E402" s="545">
        <f aca="true" t="shared" si="89" ref="E402:L402">SUM(E403:E408)</f>
        <v>0</v>
      </c>
      <c r="F402" s="545">
        <f t="shared" si="89"/>
        <v>0</v>
      </c>
      <c r="G402" s="545">
        <f t="shared" si="89"/>
        <v>0</v>
      </c>
      <c r="H402" s="545">
        <f t="shared" si="89"/>
        <v>0</v>
      </c>
      <c r="I402" s="574">
        <f t="shared" si="89"/>
        <v>0</v>
      </c>
      <c r="J402" s="575">
        <f t="shared" si="89"/>
        <v>0</v>
      </c>
      <c r="K402" s="576">
        <f t="shared" si="89"/>
        <v>0</v>
      </c>
      <c r="L402" s="577">
        <f t="shared" si="89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854</v>
      </c>
      <c r="E403" s="671">
        <f t="shared" si="86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7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1874</v>
      </c>
      <c r="E404" s="671">
        <f t="shared" si="86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7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1875</v>
      </c>
      <c r="E405" s="671">
        <f t="shared" si="86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7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1466</v>
      </c>
      <c r="E406" s="671">
        <f t="shared" si="86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7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855</v>
      </c>
      <c r="E407" s="671">
        <f t="shared" si="86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7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856</v>
      </c>
      <c r="E408" s="671">
        <f t="shared" si="86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7"/>
        <v>0</v>
      </c>
    </row>
    <row r="409" spans="1:12" ht="20.25" customHeight="1" thickBot="1">
      <c r="A409" s="13">
        <v>260</v>
      </c>
      <c r="B409" s="1043"/>
      <c r="C409" s="692" t="s">
        <v>1021</v>
      </c>
      <c r="D409" s="1494" t="s">
        <v>1870</v>
      </c>
      <c r="E409" s="548">
        <f aca="true" t="shared" si="90" ref="E409:L409">SUM(E351,E365,E373,E378,E381,E386,E389,E392,E395,E396,E399,E402)</f>
        <v>0</v>
      </c>
      <c r="F409" s="548">
        <f t="shared" si="90"/>
        <v>0</v>
      </c>
      <c r="G409" s="548">
        <f t="shared" si="90"/>
        <v>0</v>
      </c>
      <c r="H409" s="548">
        <f t="shared" si="90"/>
        <v>0</v>
      </c>
      <c r="I409" s="595">
        <f>SUM(I351,I365,I373,I378,I381,I386,I389,I392,I395,I396,I399,I402)</f>
        <v>11046</v>
      </c>
      <c r="J409" s="596">
        <f t="shared" si="90"/>
        <v>0</v>
      </c>
      <c r="K409" s="596">
        <f t="shared" si="90"/>
        <v>0</v>
      </c>
      <c r="L409" s="596">
        <f t="shared" si="90"/>
        <v>11046</v>
      </c>
    </row>
    <row r="410" spans="1:12" ht="17.25" thickBot="1" thickTop="1">
      <c r="A410" s="13">
        <v>261</v>
      </c>
      <c r="B410" s="1490" t="s">
        <v>1432</v>
      </c>
      <c r="C410" s="1491" t="s">
        <v>571</v>
      </c>
      <c r="D410" s="1481" t="s">
        <v>1442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1871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94" t="s">
        <v>1333</v>
      </c>
      <c r="D412" s="1795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94" t="s">
        <v>857</v>
      </c>
      <c r="D413" s="1795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94" t="s">
        <v>801</v>
      </c>
      <c r="D414" s="1795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94" t="s">
        <v>802</v>
      </c>
      <c r="D415" s="1795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94" t="s">
        <v>466</v>
      </c>
      <c r="D416" s="1795"/>
      <c r="E416" s="545">
        <f aca="true" t="shared" si="91" ref="E416:L416">+E417+E418</f>
        <v>0</v>
      </c>
      <c r="F416" s="545">
        <f t="shared" si="91"/>
        <v>0</v>
      </c>
      <c r="G416" s="545">
        <f t="shared" si="91"/>
        <v>0</v>
      </c>
      <c r="H416" s="545">
        <f t="shared" si="91"/>
        <v>0</v>
      </c>
      <c r="I416" s="574">
        <f t="shared" si="91"/>
        <v>0</v>
      </c>
      <c r="J416" s="575">
        <f t="shared" si="91"/>
        <v>0</v>
      </c>
      <c r="K416" s="576">
        <f t="shared" si="91"/>
        <v>0</v>
      </c>
      <c r="L416" s="577">
        <f t="shared" si="91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858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1464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1021</v>
      </c>
      <c r="D419" s="1495" t="s">
        <v>1331</v>
      </c>
      <c r="E419" s="549">
        <f aca="true" t="shared" si="92" ref="E419:L419">SUM(E412,E413,E414,E415,E416)</f>
        <v>0</v>
      </c>
      <c r="F419" s="549">
        <f t="shared" si="92"/>
        <v>0</v>
      </c>
      <c r="G419" s="549">
        <f>SUM(G412,G413,G414,G415,G416)</f>
        <v>0</v>
      </c>
      <c r="H419" s="549">
        <f t="shared" si="92"/>
        <v>0</v>
      </c>
      <c r="I419" s="1404">
        <f t="shared" si="92"/>
        <v>0</v>
      </c>
      <c r="J419" s="1405">
        <f t="shared" si="92"/>
        <v>0</v>
      </c>
      <c r="K419" s="1405">
        <f t="shared" si="92"/>
        <v>0</v>
      </c>
      <c r="L419" s="597">
        <f t="shared" si="92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96" t="str">
        <f>$B$7</f>
        <v>ОТЧЕТНИ ДАННИ ПО ЕБК ЗА ИЗПЪЛНЕНИЕТО НА БЮДЖЕТА</v>
      </c>
      <c r="C423" s="1797"/>
      <c r="D423" s="1797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1453</v>
      </c>
      <c r="F424" s="1140"/>
      <c r="G424" s="1140"/>
      <c r="H424" s="1140" t="s">
        <v>1378</v>
      </c>
      <c r="I424" s="766"/>
      <c r="J424" s="766"/>
      <c r="K424" s="766"/>
      <c r="L424" s="766"/>
    </row>
    <row r="425" spans="1:12" ht="27" customHeight="1">
      <c r="A425" s="8"/>
      <c r="B425" s="1745" t="str">
        <f>$B$9</f>
        <v>ПГТ "НИКОЛА ЙОНКОВ ВАПЦАРОВ"</v>
      </c>
      <c r="C425" s="1746"/>
      <c r="D425" s="1747"/>
      <c r="E425" s="1059" t="str">
        <f>$E$9</f>
        <v>01.01.2020</v>
      </c>
      <c r="F425" s="1381" t="str">
        <f>$F$9</f>
        <v>31.12.2020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91" t="e">
        <f>$B$12</f>
        <v>#N/A</v>
      </c>
      <c r="C428" s="1792"/>
      <c r="D428" s="1793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1470</v>
      </c>
      <c r="E433" s="1412" t="s">
        <v>1935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1885</v>
      </c>
      <c r="G434" s="567" t="s">
        <v>875</v>
      </c>
      <c r="H434" s="567" t="s">
        <v>876</v>
      </c>
      <c r="I434" s="1417" t="s">
        <v>847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1469</v>
      </c>
      <c r="E435" s="1419">
        <f aca="true" t="shared" si="93" ref="E435:L435">+E164-E295+E409+E419</f>
        <v>0</v>
      </c>
      <c r="F435" s="1419">
        <f t="shared" si="93"/>
        <v>0</v>
      </c>
      <c r="G435" s="1419">
        <f t="shared" si="93"/>
        <v>0</v>
      </c>
      <c r="H435" s="1419">
        <f t="shared" si="93"/>
        <v>0</v>
      </c>
      <c r="I435" s="1420">
        <f t="shared" si="93"/>
        <v>4786</v>
      </c>
      <c r="J435" s="1421">
        <f t="shared" si="93"/>
        <v>0</v>
      </c>
      <c r="K435" s="1421">
        <f t="shared" si="93"/>
        <v>0</v>
      </c>
      <c r="L435" s="1422">
        <f t="shared" si="93"/>
        <v>4786</v>
      </c>
    </row>
    <row r="436" spans="1:12" ht="16.5" thickBot="1">
      <c r="A436" s="8"/>
      <c r="B436" s="1112"/>
      <c r="C436" s="1113"/>
      <c r="D436" s="1423" t="s">
        <v>1468</v>
      </c>
      <c r="E436" s="1424">
        <f aca="true" t="shared" si="94" ref="E436:L437">+E587</f>
        <v>0</v>
      </c>
      <c r="F436" s="1424">
        <f t="shared" si="94"/>
        <v>0</v>
      </c>
      <c r="G436" s="1424">
        <f t="shared" si="94"/>
        <v>0</v>
      </c>
      <c r="H436" s="1424">
        <f t="shared" si="94"/>
        <v>0</v>
      </c>
      <c r="I436" s="1425">
        <f t="shared" si="94"/>
        <v>-4786</v>
      </c>
      <c r="J436" s="1426">
        <f t="shared" si="94"/>
        <v>0</v>
      </c>
      <c r="K436" s="1426">
        <f t="shared" si="94"/>
        <v>0</v>
      </c>
      <c r="L436" s="1427">
        <f t="shared" si="94"/>
        <v>-4786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4"/>
        <v>0</v>
      </c>
      <c r="F437" s="1088">
        <f t="shared" si="94"/>
        <v>0</v>
      </c>
      <c r="G437" s="1088">
        <f t="shared" si="94"/>
        <v>0</v>
      </c>
      <c r="H437" s="1089">
        <f t="shared" si="94"/>
        <v>0</v>
      </c>
      <c r="I437" s="1090">
        <f t="shared" si="94"/>
        <v>0</v>
      </c>
      <c r="J437" s="1090">
        <f t="shared" si="94"/>
        <v>0</v>
      </c>
      <c r="K437" s="1090">
        <f t="shared" si="94"/>
        <v>0</v>
      </c>
      <c r="L437" s="1090">
        <f t="shared" si="94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43" t="str">
        <f>$B$7</f>
        <v>ОТЧЕТНИ ДАННИ ПО ЕБК ЗА ИЗПЪЛНЕНИЕТО НА БЮДЖЕТА</v>
      </c>
      <c r="C439" s="1744"/>
      <c r="D439" s="1744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1453</v>
      </c>
      <c r="F440" s="1140"/>
      <c r="G440" s="1140"/>
      <c r="H440" s="1140" t="s">
        <v>1378</v>
      </c>
      <c r="I440" s="766"/>
      <c r="J440" s="766"/>
      <c r="K440" s="766"/>
      <c r="L440" s="766"/>
    </row>
    <row r="441" spans="1:12" ht="27" customHeight="1">
      <c r="A441" s="8"/>
      <c r="B441" s="1745" t="str">
        <f>$B$9</f>
        <v>ПГТ "НИКОЛА ЙОНКОВ ВАПЦАРОВ"</v>
      </c>
      <c r="C441" s="1746"/>
      <c r="D441" s="1747"/>
      <c r="E441" s="1059" t="str">
        <f>$E$9</f>
        <v>01.01.2020</v>
      </c>
      <c r="F441" s="1381" t="str">
        <f>$F$9</f>
        <v>31.12.2020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91" t="e">
        <f>$B$12</f>
        <v>#N/A</v>
      </c>
      <c r="C444" s="1792"/>
      <c r="D444" s="1793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763" t="s">
        <v>1917</v>
      </c>
      <c r="F448" s="1764"/>
      <c r="G448" s="1764"/>
      <c r="H448" s="1765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1432</v>
      </c>
      <c r="C449" s="1439" t="s">
        <v>571</v>
      </c>
      <c r="D449" s="1431" t="s">
        <v>1868</v>
      </c>
      <c r="E449" s="1542" t="s">
        <v>1912</v>
      </c>
      <c r="F449" s="1542" t="s">
        <v>1906</v>
      </c>
      <c r="G449" s="1542" t="s">
        <v>1922</v>
      </c>
      <c r="H449" s="1542" t="s">
        <v>1907</v>
      </c>
      <c r="I449" s="1542" t="s">
        <v>1908</v>
      </c>
      <c r="J449" s="1542" t="s">
        <v>1909</v>
      </c>
      <c r="K449" s="1542" t="s">
        <v>1910</v>
      </c>
      <c r="L449" s="1543" t="s">
        <v>1911</v>
      </c>
    </row>
    <row r="450" spans="1:12" ht="18">
      <c r="A450" s="8">
        <v>1</v>
      </c>
      <c r="B450" s="1432"/>
      <c r="C450" s="1433"/>
      <c r="D450" s="1434" t="s">
        <v>1443</v>
      </c>
      <c r="E450" s="1415" t="s">
        <v>1884</v>
      </c>
      <c r="F450" s="1415" t="s">
        <v>1885</v>
      </c>
      <c r="G450" s="1415" t="s">
        <v>875</v>
      </c>
      <c r="H450" s="1415" t="s">
        <v>876</v>
      </c>
      <c r="I450" s="1417" t="s">
        <v>847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7" t="s">
        <v>1335</v>
      </c>
      <c r="D451" s="1788"/>
      <c r="E451" s="686">
        <f>SUM(E452:E454)</f>
        <v>0</v>
      </c>
      <c r="F451" s="686">
        <f aca="true" t="shared" si="95" ref="F451:L451">SUM(F452:F454)</f>
        <v>0</v>
      </c>
      <c r="G451" s="686">
        <f t="shared" si="95"/>
        <v>0</v>
      </c>
      <c r="H451" s="686">
        <f t="shared" si="95"/>
        <v>0</v>
      </c>
      <c r="I451" s="736">
        <f t="shared" si="95"/>
        <v>0</v>
      </c>
      <c r="J451" s="737">
        <f t="shared" si="95"/>
        <v>0</v>
      </c>
      <c r="K451" s="738">
        <f t="shared" si="95"/>
        <v>0</v>
      </c>
      <c r="L451" s="712">
        <f t="shared" si="95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803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1336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1337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6" t="s">
        <v>1338</v>
      </c>
      <c r="D455" s="1786"/>
      <c r="E455" s="685">
        <f aca="true" t="shared" si="96" ref="E455:L455">+E456+E457</f>
        <v>0</v>
      </c>
      <c r="F455" s="685">
        <f t="shared" si="96"/>
        <v>0</v>
      </c>
      <c r="G455" s="685">
        <f>+F456+F457</f>
        <v>0</v>
      </c>
      <c r="H455" s="685">
        <f>+G456+G457</f>
        <v>0</v>
      </c>
      <c r="I455" s="739">
        <f t="shared" si="96"/>
        <v>0</v>
      </c>
      <c r="J455" s="737">
        <f t="shared" si="96"/>
        <v>0</v>
      </c>
      <c r="K455" s="737">
        <f t="shared" si="96"/>
        <v>0</v>
      </c>
      <c r="L455" s="712">
        <f t="shared" si="96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1339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1340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6" t="s">
        <v>1341</v>
      </c>
      <c r="D458" s="1786"/>
      <c r="E458" s="685">
        <f aca="true" t="shared" si="97" ref="E458:L458">+E459+E460</f>
        <v>0</v>
      </c>
      <c r="F458" s="685">
        <f t="shared" si="97"/>
        <v>0</v>
      </c>
      <c r="G458" s="685">
        <f t="shared" si="97"/>
        <v>0</v>
      </c>
      <c r="H458" s="685">
        <f t="shared" si="97"/>
        <v>0</v>
      </c>
      <c r="I458" s="739">
        <f t="shared" si="97"/>
        <v>0</v>
      </c>
      <c r="J458" s="737">
        <f t="shared" si="97"/>
        <v>0</v>
      </c>
      <c r="K458" s="737">
        <f t="shared" si="97"/>
        <v>0</v>
      </c>
      <c r="L458" s="712">
        <f t="shared" si="97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1342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1343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7" t="s">
        <v>1344</v>
      </c>
      <c r="D461" s="1788"/>
      <c r="E461" s="685">
        <f aca="true" t="shared" si="98" ref="E461:L461">SUM(E462:E467)</f>
        <v>0</v>
      </c>
      <c r="F461" s="685">
        <f t="shared" si="98"/>
        <v>0</v>
      </c>
      <c r="G461" s="685">
        <f t="shared" si="98"/>
        <v>0</v>
      </c>
      <c r="H461" s="685">
        <f t="shared" si="98"/>
        <v>0</v>
      </c>
      <c r="I461" s="739">
        <f t="shared" si="98"/>
        <v>0</v>
      </c>
      <c r="J461" s="1470">
        <f t="shared" si="98"/>
        <v>0</v>
      </c>
      <c r="K461" s="737">
        <f t="shared" si="98"/>
        <v>0</v>
      </c>
      <c r="L461" s="1471">
        <f t="shared" si="98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1345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1346</v>
      </c>
      <c r="E463" s="673">
        <f aca="true" t="shared" si="99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100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1347</v>
      </c>
      <c r="E464" s="673">
        <f t="shared" si="99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100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1348</v>
      </c>
      <c r="E465" s="673">
        <f t="shared" si="99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100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1349</v>
      </c>
      <c r="E466" s="673">
        <f t="shared" si="99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100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1350</v>
      </c>
      <c r="E467" s="673">
        <f t="shared" si="99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100"/>
        <v>0</v>
      </c>
    </row>
    <row r="468" spans="1:59" s="417" customFormat="1" ht="18.75" customHeight="1">
      <c r="A468" s="11">
        <v>110</v>
      </c>
      <c r="B468" s="573">
        <v>7900</v>
      </c>
      <c r="C468" s="1789" t="s">
        <v>1351</v>
      </c>
      <c r="D468" s="1790"/>
      <c r="E468" s="687">
        <f aca="true" t="shared" si="101" ref="E468:L468">+E469+E470</f>
        <v>0</v>
      </c>
      <c r="F468" s="687">
        <f t="shared" si="101"/>
        <v>0</v>
      </c>
      <c r="G468" s="687">
        <f t="shared" si="101"/>
        <v>0</v>
      </c>
      <c r="H468" s="687">
        <f t="shared" si="101"/>
        <v>0</v>
      </c>
      <c r="I468" s="744">
        <f t="shared" si="101"/>
        <v>0</v>
      </c>
      <c r="J468" s="745">
        <f t="shared" si="101"/>
        <v>0</v>
      </c>
      <c r="K468" s="745">
        <f t="shared" si="101"/>
        <v>0</v>
      </c>
      <c r="L468" s="713">
        <f t="shared" si="101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1352</v>
      </c>
      <c r="E469" s="673">
        <f t="shared" si="99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100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1353</v>
      </c>
      <c r="E470" s="673">
        <f t="shared" si="99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100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72" t="s">
        <v>1471</v>
      </c>
      <c r="D471" s="1772"/>
      <c r="E471" s="685">
        <f aca="true" t="shared" si="102" ref="E471:L471">SUM(E472:E486)</f>
        <v>0</v>
      </c>
      <c r="F471" s="685">
        <f t="shared" si="102"/>
        <v>0</v>
      </c>
      <c r="G471" s="685">
        <f t="shared" si="102"/>
        <v>0</v>
      </c>
      <c r="H471" s="685">
        <f t="shared" si="102"/>
        <v>0</v>
      </c>
      <c r="I471" s="739">
        <f t="shared" si="102"/>
        <v>0</v>
      </c>
      <c r="J471" s="737">
        <f t="shared" si="102"/>
        <v>0</v>
      </c>
      <c r="K471" s="737">
        <f t="shared" si="102"/>
        <v>0</v>
      </c>
      <c r="L471" s="712">
        <f t="shared" si="102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1354</v>
      </c>
      <c r="E472" s="673">
        <f t="shared" si="99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100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9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100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9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100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9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100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9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100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9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100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9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100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9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100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1479</v>
      </c>
      <c r="E480" s="673">
        <f t="shared" si="99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100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1480</v>
      </c>
      <c r="E481" s="673">
        <f t="shared" si="99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100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1481</v>
      </c>
      <c r="E482" s="673">
        <f t="shared" si="99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100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1482</v>
      </c>
      <c r="E483" s="673">
        <f t="shared" si="99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100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9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100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9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100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9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100"/>
        <v>0</v>
      </c>
    </row>
    <row r="487" spans="1:26" s="404" customFormat="1" ht="18.75" customHeight="1">
      <c r="A487" s="7">
        <v>220</v>
      </c>
      <c r="B487" s="573">
        <v>8100</v>
      </c>
      <c r="C487" s="1782" t="s">
        <v>1478</v>
      </c>
      <c r="D487" s="1783"/>
      <c r="E487" s="685">
        <f aca="true" t="shared" si="103" ref="E487:L487">SUM(E488:E491)</f>
        <v>0</v>
      </c>
      <c r="F487" s="685">
        <f t="shared" si="103"/>
        <v>0</v>
      </c>
      <c r="G487" s="685">
        <f t="shared" si="103"/>
        <v>0</v>
      </c>
      <c r="H487" s="685">
        <f t="shared" si="103"/>
        <v>0</v>
      </c>
      <c r="I487" s="739">
        <f t="shared" si="103"/>
        <v>0</v>
      </c>
      <c r="J487" s="737">
        <f t="shared" si="103"/>
        <v>0</v>
      </c>
      <c r="K487" s="737">
        <f t="shared" si="103"/>
        <v>0</v>
      </c>
      <c r="L487" s="712">
        <f t="shared" si="103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9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100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9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100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9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100"/>
        <v>0</v>
      </c>
    </row>
    <row r="491" spans="1:12" ht="31.5">
      <c r="A491" s="8">
        <v>240</v>
      </c>
      <c r="B491" s="345"/>
      <c r="C491" s="351">
        <v>8122</v>
      </c>
      <c r="D491" s="392" t="s">
        <v>1657</v>
      </c>
      <c r="E491" s="673">
        <f t="shared" si="99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100"/>
        <v>0</v>
      </c>
    </row>
    <row r="492" spans="1:26" s="404" customFormat="1" ht="18.75" customHeight="1">
      <c r="A492" s="7">
        <v>245</v>
      </c>
      <c r="B492" s="573">
        <v>8200</v>
      </c>
      <c r="C492" s="1782" t="s">
        <v>1658</v>
      </c>
      <c r="D492" s="1783"/>
      <c r="E492" s="685">
        <f>SUM(F492:H492)</f>
        <v>0</v>
      </c>
      <c r="F492" s="1630">
        <v>0</v>
      </c>
      <c r="G492" s="1630">
        <v>0</v>
      </c>
      <c r="H492" s="1630">
        <v>0</v>
      </c>
      <c r="I492" s="1630">
        <v>0</v>
      </c>
      <c r="J492" s="1630">
        <v>0</v>
      </c>
      <c r="K492" s="1630">
        <v>0</v>
      </c>
      <c r="L492" s="1611">
        <f t="shared" si="100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767" t="s">
        <v>1487</v>
      </c>
      <c r="D493" s="1767"/>
      <c r="E493" s="685">
        <f aca="true" t="shared" si="104" ref="E493:L493">SUM(E494:E501)</f>
        <v>0</v>
      </c>
      <c r="F493" s="685">
        <f t="shared" si="104"/>
        <v>0</v>
      </c>
      <c r="G493" s="685">
        <f t="shared" si="104"/>
        <v>0</v>
      </c>
      <c r="H493" s="685">
        <f t="shared" si="104"/>
        <v>0</v>
      </c>
      <c r="I493" s="739">
        <f t="shared" si="104"/>
        <v>0</v>
      </c>
      <c r="J493" s="737">
        <f t="shared" si="104"/>
        <v>0</v>
      </c>
      <c r="K493" s="737">
        <f t="shared" si="104"/>
        <v>0</v>
      </c>
      <c r="L493" s="737">
        <f t="shared" si="104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260</v>
      </c>
      <c r="B494" s="354"/>
      <c r="C494" s="346">
        <v>8311</v>
      </c>
      <c r="D494" s="386" t="s">
        <v>1659</v>
      </c>
      <c r="E494" s="673">
        <f aca="true" t="shared" si="105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6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1660</v>
      </c>
      <c r="E495" s="673">
        <f t="shared" si="105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6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1661</v>
      </c>
      <c r="E496" s="673">
        <f t="shared" si="105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6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1662</v>
      </c>
      <c r="E497" s="673">
        <f t="shared" si="105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6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1663</v>
      </c>
      <c r="E498" s="673">
        <f t="shared" si="105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6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1664</v>
      </c>
      <c r="E499" s="673">
        <f t="shared" si="105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6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1665</v>
      </c>
      <c r="E500" s="673">
        <f t="shared" si="105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6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1666</v>
      </c>
      <c r="E501" s="673">
        <f t="shared" si="105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6"/>
        <v>0</v>
      </c>
    </row>
    <row r="502" spans="1:26" s="404" customFormat="1" ht="18.75" customHeight="1">
      <c r="A502" s="7">
        <v>295</v>
      </c>
      <c r="B502" s="573">
        <v>8500</v>
      </c>
      <c r="C502" s="1772" t="s">
        <v>1667</v>
      </c>
      <c r="D502" s="1772"/>
      <c r="E502" s="685">
        <f aca="true" t="shared" si="107" ref="E502:L502">SUM(E503:E505)</f>
        <v>0</v>
      </c>
      <c r="F502" s="685">
        <f t="shared" si="107"/>
        <v>0</v>
      </c>
      <c r="G502" s="685">
        <f t="shared" si="107"/>
        <v>0</v>
      </c>
      <c r="H502" s="685">
        <f t="shared" si="107"/>
        <v>0</v>
      </c>
      <c r="I502" s="739">
        <f t="shared" si="107"/>
        <v>0</v>
      </c>
      <c r="J502" s="737">
        <f t="shared" si="107"/>
        <v>0</v>
      </c>
      <c r="K502" s="737">
        <f t="shared" si="107"/>
        <v>0</v>
      </c>
      <c r="L502" s="712">
        <f t="shared" si="107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1668</v>
      </c>
      <c r="E503" s="673">
        <f t="shared" si="105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6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1669</v>
      </c>
      <c r="E504" s="673">
        <f t="shared" si="105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6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1670</v>
      </c>
      <c r="E505" s="673">
        <f t="shared" si="105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6"/>
        <v>0</v>
      </c>
    </row>
    <row r="506" spans="1:26" s="404" customFormat="1" ht="18.75" customHeight="1">
      <c r="A506" s="7">
        <v>315</v>
      </c>
      <c r="B506" s="688">
        <v>8600</v>
      </c>
      <c r="C506" s="1772" t="s">
        <v>1671</v>
      </c>
      <c r="D506" s="1772"/>
      <c r="E506" s="685">
        <f>SUM(E508:E510)</f>
        <v>0</v>
      </c>
      <c r="F506" s="685">
        <f aca="true" t="shared" si="108" ref="F506:L506">SUM(F507:F510)</f>
        <v>0</v>
      </c>
      <c r="G506" s="685">
        <f t="shared" si="108"/>
        <v>0</v>
      </c>
      <c r="H506" s="685">
        <f t="shared" si="108"/>
        <v>0</v>
      </c>
      <c r="I506" s="739">
        <f t="shared" si="108"/>
        <v>0</v>
      </c>
      <c r="J506" s="737">
        <f t="shared" si="108"/>
        <v>0</v>
      </c>
      <c r="K506" s="737">
        <f t="shared" si="108"/>
        <v>0</v>
      </c>
      <c r="L506" s="712">
        <f t="shared" si="108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1672</v>
      </c>
      <c r="E507" s="673">
        <f t="shared" si="105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6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1673</v>
      </c>
      <c r="E508" s="673">
        <f t="shared" si="105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6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1674</v>
      </c>
      <c r="E509" s="673">
        <f t="shared" si="105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6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1675</v>
      </c>
      <c r="E510" s="673">
        <f t="shared" si="105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6"/>
        <v>0</v>
      </c>
    </row>
    <row r="511" spans="1:26" s="404" customFormat="1" ht="18.75" customHeight="1">
      <c r="A511" s="7">
        <v>345</v>
      </c>
      <c r="B511" s="573">
        <v>8700</v>
      </c>
      <c r="C511" s="1772" t="s">
        <v>1477</v>
      </c>
      <c r="D511" s="1773"/>
      <c r="E511" s="685">
        <f aca="true" t="shared" si="109" ref="E511:L511">SUM(E512:E513)</f>
        <v>0</v>
      </c>
      <c r="F511" s="685">
        <f t="shared" si="109"/>
        <v>0</v>
      </c>
      <c r="G511" s="685">
        <f t="shared" si="109"/>
        <v>0</v>
      </c>
      <c r="H511" s="685">
        <f t="shared" si="109"/>
        <v>0</v>
      </c>
      <c r="I511" s="739">
        <f t="shared" si="109"/>
        <v>0</v>
      </c>
      <c r="J511" s="737">
        <f t="shared" si="109"/>
        <v>0</v>
      </c>
      <c r="K511" s="737">
        <f t="shared" si="109"/>
        <v>0</v>
      </c>
      <c r="L511" s="712">
        <f t="shared" si="109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5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6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5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6"/>
        <v>0</v>
      </c>
    </row>
    <row r="514" spans="1:26" s="404" customFormat="1" ht="18" customHeight="1">
      <c r="A514" s="7">
        <v>355</v>
      </c>
      <c r="B514" s="569">
        <v>8800</v>
      </c>
      <c r="C514" s="1782" t="s">
        <v>1476</v>
      </c>
      <c r="D514" s="1779"/>
      <c r="E514" s="685">
        <f aca="true" t="shared" si="110" ref="E514:L514">SUM(E515:E520)</f>
        <v>0</v>
      </c>
      <c r="F514" s="685">
        <f t="shared" si="110"/>
        <v>0</v>
      </c>
      <c r="G514" s="685">
        <f t="shared" si="110"/>
        <v>0</v>
      </c>
      <c r="H514" s="685">
        <f t="shared" si="110"/>
        <v>0</v>
      </c>
      <c r="I514" s="739">
        <f t="shared" si="110"/>
        <v>-4786</v>
      </c>
      <c r="J514" s="737">
        <f t="shared" si="110"/>
        <v>0</v>
      </c>
      <c r="K514" s="737">
        <f t="shared" si="110"/>
        <v>0</v>
      </c>
      <c r="L514" s="712">
        <f t="shared" si="110"/>
        <v>-4786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6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5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6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1483</v>
      </c>
      <c r="E517" s="673">
        <f t="shared" si="105"/>
        <v>0</v>
      </c>
      <c r="F517" s="680"/>
      <c r="G517" s="680"/>
      <c r="H517" s="1448">
        <v>0</v>
      </c>
      <c r="I517" s="581">
        <v>-4786</v>
      </c>
      <c r="J517" s="582"/>
      <c r="K517" s="1448">
        <v>0</v>
      </c>
      <c r="L517" s="583">
        <f t="shared" si="106"/>
        <v>-4786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5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6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5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6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5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6"/>
        <v>0</v>
      </c>
    </row>
    <row r="521" spans="1:26" s="404" customFormat="1" ht="18" customHeight="1">
      <c r="A521" s="7">
        <v>375</v>
      </c>
      <c r="B521" s="573">
        <v>8900</v>
      </c>
      <c r="C521" s="1784" t="s">
        <v>49</v>
      </c>
      <c r="D521" s="1785"/>
      <c r="E521" s="685">
        <f aca="true" t="shared" si="111" ref="E521:L521">SUM(E522:E524)</f>
        <v>0</v>
      </c>
      <c r="F521" s="685">
        <f t="shared" si="111"/>
        <v>0</v>
      </c>
      <c r="G521" s="685">
        <f t="shared" si="111"/>
        <v>0</v>
      </c>
      <c r="H521" s="685">
        <f t="shared" si="111"/>
        <v>0</v>
      </c>
      <c r="I521" s="739">
        <f t="shared" si="111"/>
        <v>0</v>
      </c>
      <c r="J521" s="737">
        <f t="shared" si="111"/>
        <v>0</v>
      </c>
      <c r="K521" s="737">
        <f t="shared" si="111"/>
        <v>0</v>
      </c>
      <c r="L521" s="737">
        <f t="shared" si="111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5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6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5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6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859</v>
      </c>
      <c r="E524" s="673">
        <f t="shared" si="105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6"/>
        <v>0</v>
      </c>
    </row>
    <row r="525" spans="1:26" s="404" customFormat="1" ht="18.75" customHeight="1">
      <c r="A525" s="7">
        <v>395</v>
      </c>
      <c r="B525" s="573">
        <v>9000</v>
      </c>
      <c r="C525" s="1772" t="s">
        <v>1679</v>
      </c>
      <c r="D525" s="1772"/>
      <c r="E525" s="1631">
        <f t="shared" si="105"/>
        <v>0</v>
      </c>
      <c r="F525" s="1630"/>
      <c r="G525" s="1630"/>
      <c r="H525" s="1630">
        <v>0</v>
      </c>
      <c r="I525" s="1630"/>
      <c r="J525" s="1630"/>
      <c r="K525" s="1630">
        <v>0</v>
      </c>
      <c r="L525" s="1632">
        <f t="shared" si="106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777" t="s">
        <v>1472</v>
      </c>
      <c r="D526" s="1777"/>
      <c r="E526" s="690">
        <f aca="true" t="shared" si="112" ref="E526:L526">SUM(E527:E530)</f>
        <v>0</v>
      </c>
      <c r="F526" s="690">
        <f t="shared" si="112"/>
        <v>0</v>
      </c>
      <c r="G526" s="690">
        <f t="shared" si="112"/>
        <v>0</v>
      </c>
      <c r="H526" s="690">
        <f t="shared" si="112"/>
        <v>0</v>
      </c>
      <c r="I526" s="746">
        <f t="shared" si="112"/>
        <v>0</v>
      </c>
      <c r="J526" s="747">
        <f t="shared" si="112"/>
        <v>0</v>
      </c>
      <c r="K526" s="747">
        <f t="shared" si="112"/>
        <v>0</v>
      </c>
      <c r="L526" s="714">
        <f t="shared" si="112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1680</v>
      </c>
      <c r="E527" s="673">
        <f t="shared" si="105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6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1681</v>
      </c>
      <c r="E528" s="673">
        <f t="shared" si="105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6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1682</v>
      </c>
      <c r="E529" s="673">
        <f t="shared" si="105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6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1683</v>
      </c>
      <c r="E530" s="673">
        <f t="shared" si="105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6"/>
        <v>0</v>
      </c>
    </row>
    <row r="531" spans="1:26" s="404" customFormat="1" ht="15.75">
      <c r="A531" s="7">
        <v>430</v>
      </c>
      <c r="B531" s="573">
        <v>9200</v>
      </c>
      <c r="C531" s="1778" t="s">
        <v>1473</v>
      </c>
      <c r="D531" s="1779"/>
      <c r="E531" s="685">
        <f aca="true" t="shared" si="113" ref="E531:L531">+E532+E533</f>
        <v>0</v>
      </c>
      <c r="F531" s="685">
        <f t="shared" si="113"/>
        <v>0</v>
      </c>
      <c r="G531" s="685">
        <f t="shared" si="113"/>
        <v>0</v>
      </c>
      <c r="H531" s="685">
        <f t="shared" si="113"/>
        <v>0</v>
      </c>
      <c r="I531" s="739">
        <f t="shared" si="113"/>
        <v>0</v>
      </c>
      <c r="J531" s="737">
        <f t="shared" si="113"/>
        <v>0</v>
      </c>
      <c r="K531" s="737">
        <f t="shared" si="113"/>
        <v>0</v>
      </c>
      <c r="L531" s="712">
        <f t="shared" si="113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1684</v>
      </c>
      <c r="E532" s="673">
        <f t="shared" si="105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6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1685</v>
      </c>
      <c r="E533" s="673">
        <f t="shared" si="105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6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72" t="s">
        <v>1474</v>
      </c>
      <c r="D534" s="1772"/>
      <c r="E534" s="685">
        <f aca="true" t="shared" si="114" ref="E534:L534">SUM(E535:E555)</f>
        <v>0</v>
      </c>
      <c r="F534" s="685">
        <f t="shared" si="114"/>
        <v>0</v>
      </c>
      <c r="G534" s="685">
        <f t="shared" si="114"/>
        <v>0</v>
      </c>
      <c r="H534" s="685">
        <f t="shared" si="114"/>
        <v>0</v>
      </c>
      <c r="I534" s="739">
        <f t="shared" si="114"/>
        <v>0</v>
      </c>
      <c r="J534" s="739">
        <f t="shared" si="114"/>
        <v>0</v>
      </c>
      <c r="K534" s="739">
        <f t="shared" si="114"/>
        <v>0</v>
      </c>
      <c r="L534" s="739">
        <f t="shared" si="114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5"/>
        <v>0</v>
      </c>
      <c r="F535" s="682"/>
      <c r="G535" s="682"/>
      <c r="H535" s="1448">
        <v>0</v>
      </c>
      <c r="I535" s="578"/>
      <c r="J535" s="579"/>
      <c r="K535" s="1448">
        <v>0</v>
      </c>
      <c r="L535" s="1612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1686</v>
      </c>
      <c r="E536" s="673">
        <f t="shared" si="105"/>
        <v>0</v>
      </c>
      <c r="F536" s="678"/>
      <c r="G536" s="678"/>
      <c r="H536" s="1448">
        <v>0</v>
      </c>
      <c r="I536" s="584"/>
      <c r="J536" s="585"/>
      <c r="K536" s="1448">
        <v>0</v>
      </c>
      <c r="L536" s="1612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5"/>
        <v>0</v>
      </c>
      <c r="F537" s="722"/>
      <c r="G537" s="722"/>
      <c r="H537" s="1448">
        <v>0</v>
      </c>
      <c r="I537" s="584"/>
      <c r="J537" s="585"/>
      <c r="K537" s="1448">
        <v>0</v>
      </c>
      <c r="L537" s="1612">
        <f aca="true" t="shared" si="115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5"/>
        <v>0</v>
      </c>
      <c r="F538" s="678"/>
      <c r="G538" s="678"/>
      <c r="H538" s="1448">
        <v>0</v>
      </c>
      <c r="I538" s="584"/>
      <c r="J538" s="585"/>
      <c r="K538" s="1448">
        <v>0</v>
      </c>
      <c r="L538" s="1612">
        <f t="shared" si="115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1687</v>
      </c>
      <c r="E539" s="673">
        <f t="shared" si="105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12">
        <f t="shared" si="115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5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12">
        <f t="shared" si="115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1355</v>
      </c>
      <c r="E541" s="673">
        <f t="shared" si="105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12">
        <f t="shared" si="115"/>
        <v>0</v>
      </c>
    </row>
    <row r="542" spans="1:12" ht="31.5">
      <c r="A542" s="23">
        <v>459</v>
      </c>
      <c r="B542" s="345"/>
      <c r="C542" s="348">
        <v>9324</v>
      </c>
      <c r="D542" s="518" t="s">
        <v>1356</v>
      </c>
      <c r="E542" s="673">
        <f t="shared" si="105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12">
        <f t="shared" si="115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1357</v>
      </c>
      <c r="E543" s="673">
        <f t="shared" si="105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12">
        <f t="shared" si="115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1358</v>
      </c>
      <c r="E544" s="673">
        <f t="shared" si="105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12">
        <f t="shared" si="115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1359</v>
      </c>
      <c r="E545" s="673">
        <f t="shared" si="105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12">
        <f t="shared" si="115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1360</v>
      </c>
      <c r="E546" s="673">
        <f t="shared" si="105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12">
        <f t="shared" si="115"/>
        <v>0</v>
      </c>
    </row>
    <row r="547" spans="1:12" ht="30">
      <c r="A547" s="23">
        <v>464</v>
      </c>
      <c r="B547" s="345"/>
      <c r="C547" s="431">
        <v>9330</v>
      </c>
      <c r="D547" s="353" t="s">
        <v>1361</v>
      </c>
      <c r="E547" s="673">
        <f t="shared" si="105"/>
        <v>0</v>
      </c>
      <c r="F547" s="727"/>
      <c r="G547" s="727"/>
      <c r="H547" s="1448">
        <v>0</v>
      </c>
      <c r="I547" s="748"/>
      <c r="J547" s="749"/>
      <c r="K547" s="1448">
        <v>0</v>
      </c>
      <c r="L547" s="1612">
        <f t="shared" si="115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5"/>
        <v>0</v>
      </c>
      <c r="F548" s="722"/>
      <c r="G548" s="722"/>
      <c r="H548" s="1448">
        <v>0</v>
      </c>
      <c r="I548" s="586"/>
      <c r="J548" s="587"/>
      <c r="K548" s="1448">
        <v>0</v>
      </c>
      <c r="L548" s="1612">
        <f t="shared" si="115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5"/>
        <v>0</v>
      </c>
      <c r="F549" s="680"/>
      <c r="G549" s="680"/>
      <c r="H549" s="1448">
        <v>0</v>
      </c>
      <c r="I549" s="581"/>
      <c r="J549" s="582"/>
      <c r="K549" s="1448">
        <v>0</v>
      </c>
      <c r="L549" s="1612">
        <f t="shared" si="115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5"/>
        <v>0</v>
      </c>
      <c r="F550" s="680"/>
      <c r="G550" s="680"/>
      <c r="H550" s="1448">
        <v>0</v>
      </c>
      <c r="I550" s="581"/>
      <c r="J550" s="582"/>
      <c r="K550" s="1448">
        <v>0</v>
      </c>
      <c r="L550" s="1612">
        <f t="shared" si="115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5"/>
        <v>0</v>
      </c>
      <c r="F551" s="678"/>
      <c r="G551" s="678"/>
      <c r="H551" s="1448">
        <v>0</v>
      </c>
      <c r="I551" s="584"/>
      <c r="J551" s="585"/>
      <c r="K551" s="1448">
        <v>0</v>
      </c>
      <c r="L551" s="1612">
        <f t="shared" si="115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5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12">
        <f t="shared" si="115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5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12">
        <f t="shared" si="115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5"/>
        <v>0</v>
      </c>
      <c r="F554" s="722"/>
      <c r="G554" s="722"/>
      <c r="H554" s="1448">
        <v>0</v>
      </c>
      <c r="I554" s="586"/>
      <c r="J554" s="587"/>
      <c r="K554" s="1448">
        <v>0</v>
      </c>
      <c r="L554" s="1612">
        <f t="shared" si="115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5"/>
        <v>0</v>
      </c>
      <c r="F555" s="681"/>
      <c r="G555" s="681"/>
      <c r="H555" s="1448">
        <v>0</v>
      </c>
      <c r="I555" s="588"/>
      <c r="J555" s="589"/>
      <c r="K555" s="1448">
        <v>0</v>
      </c>
      <c r="L555" s="1612">
        <f t="shared" si="115"/>
        <v>0</v>
      </c>
    </row>
    <row r="556" spans="1:26" s="404" customFormat="1" ht="18" customHeight="1">
      <c r="A556" s="16">
        <v>474</v>
      </c>
      <c r="B556" s="573">
        <v>9500</v>
      </c>
      <c r="C556" s="1778" t="s">
        <v>1484</v>
      </c>
      <c r="D556" s="1778"/>
      <c r="E556" s="685">
        <f aca="true" t="shared" si="116" ref="E556:L556">SUM(E557:E575)</f>
        <v>0</v>
      </c>
      <c r="F556" s="686">
        <f t="shared" si="116"/>
        <v>0</v>
      </c>
      <c r="G556" s="686">
        <f t="shared" si="116"/>
        <v>0</v>
      </c>
      <c r="H556" s="686">
        <f t="shared" si="116"/>
        <v>0</v>
      </c>
      <c r="I556" s="739">
        <f t="shared" si="116"/>
        <v>0</v>
      </c>
      <c r="J556" s="737">
        <f t="shared" si="116"/>
        <v>0</v>
      </c>
      <c r="K556" s="737">
        <f t="shared" si="116"/>
        <v>0</v>
      </c>
      <c r="L556" s="712">
        <f t="shared" si="116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1362</v>
      </c>
      <c r="E557" s="670">
        <f>SUM(F557:H557)</f>
        <v>0</v>
      </c>
      <c r="F557" s="670"/>
      <c r="G557" s="670"/>
      <c r="H557" s="1451">
        <v>0</v>
      </c>
      <c r="I557" s="578"/>
      <c r="J557" s="578"/>
      <c r="K557" s="1451">
        <v>0</v>
      </c>
      <c r="L557" s="1612">
        <f t="shared" si="115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1363</v>
      </c>
      <c r="E558" s="670">
        <f aca="true" t="shared" si="117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12">
        <f t="shared" si="115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7"/>
        <v>0</v>
      </c>
      <c r="F559" s="672"/>
      <c r="G559" s="672"/>
      <c r="H559" s="1453">
        <v>0</v>
      </c>
      <c r="I559" s="578"/>
      <c r="J559" s="578"/>
      <c r="K559" s="1451">
        <v>0</v>
      </c>
      <c r="L559" s="1612">
        <f t="shared" si="115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7"/>
        <v>0</v>
      </c>
      <c r="F560" s="672"/>
      <c r="G560" s="672"/>
      <c r="H560" s="1453">
        <v>0</v>
      </c>
      <c r="I560" s="578"/>
      <c r="J560" s="578"/>
      <c r="K560" s="1451">
        <v>0</v>
      </c>
      <c r="L560" s="1612">
        <f t="shared" si="115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1364</v>
      </c>
      <c r="E561" s="670">
        <f t="shared" si="117"/>
        <v>0</v>
      </c>
      <c r="F561" s="672"/>
      <c r="G561" s="672"/>
      <c r="H561" s="1451">
        <v>0</v>
      </c>
      <c r="I561" s="578"/>
      <c r="J561" s="578"/>
      <c r="K561" s="1451">
        <v>0</v>
      </c>
      <c r="L561" s="1612">
        <f t="shared" si="115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1365</v>
      </c>
      <c r="E562" s="670">
        <f t="shared" si="117"/>
        <v>0</v>
      </c>
      <c r="F562" s="672"/>
      <c r="G562" s="672"/>
      <c r="H562" s="1453">
        <v>0</v>
      </c>
      <c r="I562" s="578"/>
      <c r="J562" s="578"/>
      <c r="K562" s="1451">
        <v>0</v>
      </c>
      <c r="L562" s="1612">
        <f t="shared" si="115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1366</v>
      </c>
      <c r="E563" s="670">
        <f t="shared" si="117"/>
        <v>0</v>
      </c>
      <c r="F563" s="672"/>
      <c r="G563" s="672"/>
      <c r="H563" s="1453">
        <v>0</v>
      </c>
      <c r="I563" s="578"/>
      <c r="J563" s="578"/>
      <c r="K563" s="1451">
        <v>0</v>
      </c>
      <c r="L563" s="1612">
        <f t="shared" si="115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1367</v>
      </c>
      <c r="E564" s="670">
        <f t="shared" si="117"/>
        <v>0</v>
      </c>
      <c r="F564" s="672"/>
      <c r="G564" s="672"/>
      <c r="H564" s="1453">
        <v>0</v>
      </c>
      <c r="I564" s="578"/>
      <c r="J564" s="578"/>
      <c r="K564" s="1451">
        <v>0</v>
      </c>
      <c r="L564" s="1612">
        <f t="shared" si="115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7"/>
        <v>0</v>
      </c>
      <c r="F565" s="672"/>
      <c r="G565" s="672"/>
      <c r="H565" s="1451">
        <v>0</v>
      </c>
      <c r="I565" s="578"/>
      <c r="J565" s="578"/>
      <c r="K565" s="1451">
        <v>0</v>
      </c>
      <c r="L565" s="1612">
        <f t="shared" si="115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7"/>
        <v>0</v>
      </c>
      <c r="F566" s="672"/>
      <c r="G566" s="672"/>
      <c r="H566" s="1453">
        <v>0</v>
      </c>
      <c r="I566" s="578"/>
      <c r="J566" s="578"/>
      <c r="K566" s="1451">
        <v>0</v>
      </c>
      <c r="L566" s="1612">
        <f t="shared" si="115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1368</v>
      </c>
      <c r="E567" s="670">
        <f t="shared" si="117"/>
        <v>0</v>
      </c>
      <c r="F567" s="672"/>
      <c r="G567" s="672"/>
      <c r="H567" s="1453">
        <v>0</v>
      </c>
      <c r="I567" s="578"/>
      <c r="J567" s="578"/>
      <c r="K567" s="1451">
        <v>0</v>
      </c>
      <c r="L567" s="1612">
        <f t="shared" si="115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1369</v>
      </c>
      <c r="E568" s="670">
        <f t="shared" si="117"/>
        <v>0</v>
      </c>
      <c r="F568" s="672"/>
      <c r="G568" s="672"/>
      <c r="H568" s="1453">
        <v>0</v>
      </c>
      <c r="I568" s="578"/>
      <c r="J568" s="578"/>
      <c r="K568" s="1451">
        <v>0</v>
      </c>
      <c r="L568" s="1612">
        <f t="shared" si="115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1370</v>
      </c>
      <c r="E569" s="670">
        <f t="shared" si="117"/>
        <v>0</v>
      </c>
      <c r="F569" s="709"/>
      <c r="G569" s="709"/>
      <c r="H569" s="1451">
        <v>0</v>
      </c>
      <c r="I569" s="578"/>
      <c r="J569" s="578"/>
      <c r="K569" s="1451">
        <v>0</v>
      </c>
      <c r="L569" s="1612">
        <f aca="true" t="shared" si="118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1371</v>
      </c>
      <c r="E570" s="670">
        <f t="shared" si="117"/>
        <v>0</v>
      </c>
      <c r="F570" s="710"/>
      <c r="G570" s="710"/>
      <c r="H570" s="1453">
        <v>0</v>
      </c>
      <c r="I570" s="578"/>
      <c r="J570" s="578"/>
      <c r="K570" s="1451">
        <v>0</v>
      </c>
      <c r="L570" s="1612">
        <f t="shared" si="118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7"/>
        <v>0</v>
      </c>
      <c r="F571" s="675"/>
      <c r="G571" s="675"/>
      <c r="H571" s="1453">
        <v>0</v>
      </c>
      <c r="I571" s="578"/>
      <c r="J571" s="578"/>
      <c r="K571" s="1451">
        <v>0</v>
      </c>
      <c r="L571" s="1612">
        <f t="shared" si="118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7"/>
        <v>0</v>
      </c>
      <c r="F572" s="672"/>
      <c r="G572" s="672"/>
      <c r="H572" s="1453">
        <v>0</v>
      </c>
      <c r="I572" s="578"/>
      <c r="J572" s="578"/>
      <c r="K572" s="1451">
        <v>0</v>
      </c>
      <c r="L572" s="1612">
        <f t="shared" si="118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7"/>
        <v>0</v>
      </c>
      <c r="F573" s="672"/>
      <c r="G573" s="672"/>
      <c r="H573" s="1451">
        <v>0</v>
      </c>
      <c r="I573" s="578"/>
      <c r="J573" s="578"/>
      <c r="K573" s="1451">
        <v>0</v>
      </c>
      <c r="L573" s="1612">
        <f t="shared" si="118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7"/>
        <v>0</v>
      </c>
      <c r="F574" s="674"/>
      <c r="G574" s="674"/>
      <c r="H574" s="1453">
        <v>0</v>
      </c>
      <c r="I574" s="578"/>
      <c r="J574" s="578"/>
      <c r="K574" s="1451">
        <v>0</v>
      </c>
      <c r="L574" s="1612">
        <f t="shared" si="118"/>
        <v>0</v>
      </c>
    </row>
    <row r="575" spans="1:12" ht="30">
      <c r="A575" s="13">
        <v>561</v>
      </c>
      <c r="B575" s="345"/>
      <c r="C575" s="431">
        <v>9549</v>
      </c>
      <c r="D575" s="1042" t="s">
        <v>1372</v>
      </c>
      <c r="E575" s="670">
        <f t="shared" si="117"/>
        <v>0</v>
      </c>
      <c r="F575" s="730"/>
      <c r="G575" s="730"/>
      <c r="H575" s="1453">
        <v>0</v>
      </c>
      <c r="I575" s="578"/>
      <c r="J575" s="578"/>
      <c r="K575" s="1451">
        <v>0</v>
      </c>
      <c r="L575" s="1612">
        <f t="shared" si="118"/>
        <v>0</v>
      </c>
    </row>
    <row r="576" spans="1:26" s="404" customFormat="1" ht="18.75" customHeight="1">
      <c r="A576" s="16">
        <v>565</v>
      </c>
      <c r="B576" s="573">
        <v>9600</v>
      </c>
      <c r="C576" s="1778" t="s">
        <v>1475</v>
      </c>
      <c r="D576" s="1779"/>
      <c r="E576" s="685">
        <f aca="true" t="shared" si="119" ref="E576:L576">SUM(E577:E580)</f>
        <v>0</v>
      </c>
      <c r="F576" s="685">
        <f t="shared" si="119"/>
        <v>0</v>
      </c>
      <c r="G576" s="685">
        <f t="shared" si="119"/>
        <v>0</v>
      </c>
      <c r="H576" s="685">
        <f t="shared" si="119"/>
        <v>0</v>
      </c>
      <c r="I576" s="739">
        <f t="shared" si="119"/>
        <v>0</v>
      </c>
      <c r="J576" s="737">
        <f t="shared" si="119"/>
        <v>0</v>
      </c>
      <c r="K576" s="737">
        <f t="shared" si="119"/>
        <v>0</v>
      </c>
      <c r="L576" s="712">
        <f t="shared" si="119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1485</v>
      </c>
      <c r="E577" s="670">
        <f t="shared" si="117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12">
        <f t="shared" si="118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7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12">
        <f t="shared" si="118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1486</v>
      </c>
      <c r="E579" s="670">
        <f t="shared" si="117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12">
        <f t="shared" si="118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7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12">
        <f t="shared" si="118"/>
        <v>0</v>
      </c>
    </row>
    <row r="581" spans="1:26" s="404" customFormat="1" ht="18" customHeight="1">
      <c r="A581" s="16">
        <v>575</v>
      </c>
      <c r="B581" s="573">
        <v>9800</v>
      </c>
      <c r="C581" s="1778" t="s">
        <v>1373</v>
      </c>
      <c r="D581" s="1779"/>
      <c r="E581" s="685">
        <f aca="true" t="shared" si="120" ref="E581:L581">SUM(E582:E586)</f>
        <v>0</v>
      </c>
      <c r="F581" s="685">
        <f t="shared" si="120"/>
        <v>0</v>
      </c>
      <c r="G581" s="685">
        <f t="shared" si="120"/>
        <v>0</v>
      </c>
      <c r="H581" s="685">
        <f t="shared" si="120"/>
        <v>0</v>
      </c>
      <c r="I581" s="739">
        <f t="shared" si="120"/>
        <v>0</v>
      </c>
      <c r="J581" s="737">
        <f t="shared" si="120"/>
        <v>0</v>
      </c>
      <c r="K581" s="737">
        <f t="shared" si="120"/>
        <v>0</v>
      </c>
      <c r="L581" s="712">
        <f t="shared" si="120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3"/>
      <c r="G582" s="1613"/>
      <c r="H582" s="1451">
        <v>0</v>
      </c>
      <c r="I582" s="578"/>
      <c r="J582" s="579"/>
      <c r="K582" s="1455">
        <v>0</v>
      </c>
      <c r="L582" s="1612">
        <f t="shared" si="118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4"/>
      <c r="G583" s="1614"/>
      <c r="H583" s="753">
        <v>0</v>
      </c>
      <c r="I583" s="581"/>
      <c r="J583" s="582"/>
      <c r="K583" s="1455">
        <v>0</v>
      </c>
      <c r="L583" s="1612">
        <f t="shared" si="118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4"/>
      <c r="G584" s="1614"/>
      <c r="H584" s="1449">
        <v>0</v>
      </c>
      <c r="I584" s="581"/>
      <c r="J584" s="582"/>
      <c r="K584" s="1455">
        <v>0</v>
      </c>
      <c r="L584" s="1612">
        <f t="shared" si="118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5"/>
      <c r="G585" s="1615"/>
      <c r="H585" s="1455">
        <v>0</v>
      </c>
      <c r="I585" s="641"/>
      <c r="J585" s="582"/>
      <c r="K585" s="753">
        <v>0</v>
      </c>
      <c r="L585" s="1612">
        <f t="shared" si="118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1374</v>
      </c>
      <c r="E586" s="670">
        <f t="shared" si="117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12">
        <f t="shared" si="118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1021</v>
      </c>
      <c r="D587" s="1443" t="s">
        <v>1488</v>
      </c>
      <c r="E587" s="1444">
        <f aca="true" t="shared" si="121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1"/>
        <v>0</v>
      </c>
      <c r="I587" s="1445">
        <f t="shared" si="121"/>
        <v>-4786</v>
      </c>
      <c r="J587" s="1446">
        <f t="shared" si="121"/>
        <v>0</v>
      </c>
      <c r="K587" s="1446">
        <f t="shared" si="121"/>
        <v>0</v>
      </c>
      <c r="L587" s="1447">
        <f t="shared" si="121"/>
        <v>-4786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2" ref="E588:L588">E587+E435</f>
        <v>0</v>
      </c>
      <c r="F588" s="1102">
        <f t="shared" si="122"/>
        <v>0</v>
      </c>
      <c r="G588" s="1102">
        <f t="shared" si="122"/>
        <v>0</v>
      </c>
      <c r="H588" s="1102">
        <f t="shared" si="122"/>
        <v>0</v>
      </c>
      <c r="I588" s="1103">
        <f t="shared" si="122"/>
        <v>0</v>
      </c>
      <c r="J588" s="1103">
        <f t="shared" si="122"/>
        <v>0</v>
      </c>
      <c r="K588" s="1103">
        <f t="shared" si="122"/>
        <v>0</v>
      </c>
      <c r="L588" s="1103">
        <f t="shared" si="122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774" t="s">
        <v>1942</v>
      </c>
      <c r="J590" s="1775"/>
      <c r="K590" s="1775"/>
      <c r="L590" s="1776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71" t="s">
        <v>476</v>
      </c>
      <c r="J591" s="1771"/>
      <c r="K591" s="1771"/>
      <c r="L591" s="1771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1942</v>
      </c>
      <c r="E593" s="1119"/>
      <c r="F593" s="1112"/>
      <c r="G593" s="1112"/>
      <c r="H593" s="437" t="s">
        <v>470</v>
      </c>
      <c r="I593" s="1768" t="s">
        <v>1945</v>
      </c>
      <c r="J593" s="1769"/>
      <c r="K593" s="1769"/>
      <c r="L593" s="1770"/>
    </row>
    <row r="594" spans="1:12" ht="21.75" customHeight="1">
      <c r="A594" s="8"/>
      <c r="B594" s="1780" t="s">
        <v>469</v>
      </c>
      <c r="C594" s="1781"/>
      <c r="D594" s="1121" t="s">
        <v>443</v>
      </c>
      <c r="E594" s="1117"/>
      <c r="F594" s="1117"/>
      <c r="G594" s="1117"/>
      <c r="H594" s="1118"/>
      <c r="I594" s="1771" t="s">
        <v>476</v>
      </c>
      <c r="J594" s="1771"/>
      <c r="K594" s="1771"/>
      <c r="L594" s="1771"/>
    </row>
    <row r="595" spans="1:12" ht="18.75" customHeight="1">
      <c r="A595" s="13"/>
      <c r="B595" s="1810">
        <v>31122020</v>
      </c>
      <c r="C595" s="1811"/>
      <c r="D595" s="1122" t="s">
        <v>471</v>
      </c>
      <c r="E595" s="1105" t="s">
        <v>1943</v>
      </c>
      <c r="F595" s="1105"/>
      <c r="G595" s="1105"/>
      <c r="H595" s="1111"/>
      <c r="I595" s="1120" t="s">
        <v>472</v>
      </c>
      <c r="J595" s="1800" t="s">
        <v>1944</v>
      </c>
      <c r="K595" s="1801"/>
      <c r="L595" s="1802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43" t="str">
        <f>$B$7</f>
        <v>ОТЧЕТНИ ДАННИ ПО ЕБК ЗА ИЗПЪЛНЕНИЕТО НА БЮДЖЕТА</v>
      </c>
      <c r="C602" s="1744"/>
      <c r="D602" s="1744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1378</v>
      </c>
      <c r="I603" s="766"/>
      <c r="J603" s="1141" t="s">
        <v>467</v>
      </c>
      <c r="K603" s="1142"/>
      <c r="L603" s="1143"/>
    </row>
    <row r="604" spans="2:12" ht="18">
      <c r="B604" s="1745" t="str">
        <f>$B$9</f>
        <v>ПГТ "НИКОЛА ЙОНКОВ ВАПЦАРОВ"</v>
      </c>
      <c r="C604" s="1746"/>
      <c r="D604" s="1747"/>
      <c r="E604" s="1059" t="str">
        <f>$E$9</f>
        <v>01.01.2020</v>
      </c>
      <c r="F604" s="1144" t="str">
        <f>$F$9</f>
        <v>31.12.2020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33" t="e">
        <f>$B$12</f>
        <v>#N/A</v>
      </c>
      <c r="C607" s="1734"/>
      <c r="D607" s="1735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867</v>
      </c>
      <c r="E611" s="1763" t="s">
        <v>1917</v>
      </c>
      <c r="F611" s="1764"/>
      <c r="G611" s="1764"/>
      <c r="H611" s="1765"/>
      <c r="I611" s="521" t="s">
        <v>373</v>
      </c>
      <c r="J611" s="1164"/>
      <c r="K611" s="1163"/>
      <c r="L611" s="1165"/>
    </row>
    <row r="612" spans="2:12" ht="55.5" customHeight="1">
      <c r="B612" s="1166" t="s">
        <v>1432</v>
      </c>
      <c r="C612" s="1167" t="s">
        <v>571</v>
      </c>
      <c r="D612" s="1168" t="s">
        <v>868</v>
      </c>
      <c r="E612" s="1542" t="s">
        <v>1912</v>
      </c>
      <c r="F612" s="1542" t="s">
        <v>1906</v>
      </c>
      <c r="G612" s="1542" t="s">
        <v>1922</v>
      </c>
      <c r="H612" s="1542" t="s">
        <v>1907</v>
      </c>
      <c r="I612" s="1542" t="s">
        <v>1908</v>
      </c>
      <c r="J612" s="1542" t="s">
        <v>1909</v>
      </c>
      <c r="K612" s="1542" t="s">
        <v>1910</v>
      </c>
      <c r="L612" s="1543" t="s">
        <v>1911</v>
      </c>
    </row>
    <row r="613" spans="2:12" ht="18">
      <c r="B613" s="1174"/>
      <c r="C613" s="1175"/>
      <c r="D613" s="1176" t="s">
        <v>1024</v>
      </c>
      <c r="E613" s="501" t="s">
        <v>1884</v>
      </c>
      <c r="F613" s="501" t="s">
        <v>1885</v>
      </c>
      <c r="G613" s="760" t="s">
        <v>875</v>
      </c>
      <c r="H613" s="761" t="s">
        <v>876</v>
      </c>
      <c r="I613" s="761" t="s">
        <v>847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1789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1626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869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59" t="s">
        <v>1025</v>
      </c>
      <c r="D618" s="1749"/>
      <c r="E618" s="508">
        <f aca="true" t="shared" si="123" ref="E618:L618">SUM(E619:E620)</f>
        <v>0</v>
      </c>
      <c r="F618" s="508">
        <f t="shared" si="123"/>
        <v>0</v>
      </c>
      <c r="G618" s="508">
        <f t="shared" si="123"/>
        <v>0</v>
      </c>
      <c r="H618" s="508">
        <f t="shared" si="123"/>
        <v>0</v>
      </c>
      <c r="I618" s="607">
        <f t="shared" si="123"/>
        <v>5153</v>
      </c>
      <c r="J618" s="608">
        <f t="shared" si="123"/>
        <v>0</v>
      </c>
      <c r="K618" s="608">
        <f t="shared" si="123"/>
        <v>0</v>
      </c>
      <c r="L618" s="609">
        <f t="shared" si="123"/>
        <v>5153</v>
      </c>
    </row>
    <row r="619" spans="1:12" ht="15.75">
      <c r="A619" s="8">
        <v>10</v>
      </c>
      <c r="B619" s="1188"/>
      <c r="C619" s="1189">
        <v>101</v>
      </c>
      <c r="D619" s="1190" t="s">
        <v>1026</v>
      </c>
      <c r="E619" s="647">
        <f>SUM(F619:H619)</f>
        <v>0</v>
      </c>
      <c r="F619" s="1519"/>
      <c r="G619" s="1519"/>
      <c r="H619" s="655"/>
      <c r="I619" s="578">
        <v>5153</v>
      </c>
      <c r="J619" s="579"/>
      <c r="K619" s="579"/>
      <c r="L619" s="580">
        <f>SUM(I619:K619)</f>
        <v>5153</v>
      </c>
    </row>
    <row r="620" spans="1:12" ht="36" customHeight="1">
      <c r="A620" s="8">
        <v>15</v>
      </c>
      <c r="B620" s="1188"/>
      <c r="C620" s="1191">
        <v>102</v>
      </c>
      <c r="D620" s="1192" t="s">
        <v>1027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0" t="s">
        <v>1028</v>
      </c>
      <c r="D621" s="1750"/>
      <c r="E621" s="1480">
        <f aca="true" t="shared" si="124" ref="E621:L621">SUM(E622:E626)</f>
        <v>0</v>
      </c>
      <c r="F621" s="1480">
        <f t="shared" si="124"/>
        <v>0</v>
      </c>
      <c r="G621" s="1480">
        <f t="shared" si="124"/>
        <v>0</v>
      </c>
      <c r="H621" s="1480">
        <f t="shared" si="124"/>
        <v>0</v>
      </c>
      <c r="I621" s="607">
        <f t="shared" si="124"/>
        <v>0</v>
      </c>
      <c r="J621" s="608">
        <f t="shared" si="124"/>
        <v>0</v>
      </c>
      <c r="K621" s="608">
        <f t="shared" si="124"/>
        <v>0</v>
      </c>
      <c r="L621" s="609">
        <f t="shared" si="124"/>
        <v>0</v>
      </c>
    </row>
    <row r="622" spans="1:12" ht="15.75">
      <c r="A622" s="8">
        <v>40</v>
      </c>
      <c r="B622" s="1193"/>
      <c r="C622" s="1189">
        <v>201</v>
      </c>
      <c r="D622" s="1190" t="s">
        <v>1029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1030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5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5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6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5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6"/>
        <v>0</v>
      </c>
      <c r="F626" s="1520"/>
      <c r="G626" s="1520"/>
      <c r="H626" s="656"/>
      <c r="I626" s="588"/>
      <c r="J626" s="589"/>
      <c r="K626" s="589"/>
      <c r="L626" s="580">
        <f t="shared" si="125"/>
        <v>0</v>
      </c>
    </row>
    <row r="627" spans="1:12" ht="15.75">
      <c r="A627" s="7">
        <v>65</v>
      </c>
      <c r="B627" s="1187">
        <v>500</v>
      </c>
      <c r="C627" s="1751" t="s">
        <v>726</v>
      </c>
      <c r="D627" s="1751"/>
      <c r="E627" s="1480">
        <f aca="true" t="shared" si="127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7"/>
        <v>1107</v>
      </c>
      <c r="J627" s="608">
        <f t="shared" si="127"/>
        <v>0</v>
      </c>
      <c r="K627" s="608">
        <f t="shared" si="127"/>
        <v>0</v>
      </c>
      <c r="L627" s="609">
        <f t="shared" si="127"/>
        <v>1107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6"/>
        <v>0</v>
      </c>
      <c r="F628" s="1519"/>
      <c r="G628" s="1519"/>
      <c r="H628" s="655"/>
      <c r="I628" s="588">
        <v>643</v>
      </c>
      <c r="J628" s="589"/>
      <c r="K628" s="589"/>
      <c r="L628" s="580">
        <f t="shared" si="125"/>
        <v>643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6"/>
        <v>0</v>
      </c>
      <c r="F629" s="1521"/>
      <c r="G629" s="1521"/>
      <c r="H629" s="657"/>
      <c r="I629" s="588">
        <v>128</v>
      </c>
      <c r="J629" s="589"/>
      <c r="K629" s="589"/>
      <c r="L629" s="580">
        <f t="shared" si="125"/>
        <v>128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6"/>
        <v>0</v>
      </c>
      <c r="F630" s="1521"/>
      <c r="G630" s="1521"/>
      <c r="H630" s="657"/>
      <c r="I630" s="588">
        <v>247</v>
      </c>
      <c r="J630" s="589"/>
      <c r="K630" s="589"/>
      <c r="L630" s="580">
        <f t="shared" si="125"/>
        <v>247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6"/>
        <v>0</v>
      </c>
      <c r="F631" s="1521"/>
      <c r="G631" s="1521"/>
      <c r="H631" s="657"/>
      <c r="I631" s="588">
        <v>89</v>
      </c>
      <c r="J631" s="589"/>
      <c r="K631" s="589"/>
      <c r="L631" s="580">
        <f t="shared" si="125"/>
        <v>89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6"/>
        <v>0</v>
      </c>
      <c r="F632" s="1520"/>
      <c r="G632" s="1520"/>
      <c r="H632" s="656"/>
      <c r="I632" s="588"/>
      <c r="J632" s="589"/>
      <c r="K632" s="589"/>
      <c r="L632" s="580">
        <f t="shared" si="125"/>
        <v>0</v>
      </c>
    </row>
    <row r="633" spans="1:12" ht="15.75">
      <c r="A633" s="7">
        <v>115</v>
      </c>
      <c r="B633" s="1187">
        <v>800</v>
      </c>
      <c r="C633" s="1752" t="s">
        <v>870</v>
      </c>
      <c r="D633" s="1753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0" t="s">
        <v>733</v>
      </c>
      <c r="D634" s="1750"/>
      <c r="E634" s="1465">
        <f aca="true" t="shared" si="128" ref="E634:L634">SUM(E635:E651)</f>
        <v>0</v>
      </c>
      <c r="F634" s="1465">
        <f t="shared" si="128"/>
        <v>0</v>
      </c>
      <c r="G634" s="1465">
        <f t="shared" si="128"/>
        <v>0</v>
      </c>
      <c r="H634" s="1465">
        <f t="shared" si="128"/>
        <v>0</v>
      </c>
      <c r="I634" s="1465">
        <f t="shared" si="128"/>
        <v>0</v>
      </c>
      <c r="J634" s="1465">
        <f t="shared" si="128"/>
        <v>0</v>
      </c>
      <c r="K634" s="1465">
        <f t="shared" si="128"/>
        <v>0</v>
      </c>
      <c r="L634" s="1465">
        <f t="shared" si="128"/>
        <v>0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9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30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9"/>
        <v>0</v>
      </c>
      <c r="F636" s="1521"/>
      <c r="G636" s="1521"/>
      <c r="H636" s="657"/>
      <c r="I636" s="581"/>
      <c r="J636" s="582"/>
      <c r="K636" s="582"/>
      <c r="L636" s="580">
        <f t="shared" si="130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9"/>
        <v>0</v>
      </c>
      <c r="F637" s="1521"/>
      <c r="G637" s="1521"/>
      <c r="H637" s="657"/>
      <c r="I637" s="581"/>
      <c r="J637" s="582"/>
      <c r="K637" s="582"/>
      <c r="L637" s="580">
        <f t="shared" si="130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9"/>
        <v>0</v>
      </c>
      <c r="F638" s="1521"/>
      <c r="G638" s="1521"/>
      <c r="H638" s="657"/>
      <c r="I638" s="581"/>
      <c r="J638" s="582"/>
      <c r="K638" s="582"/>
      <c r="L638" s="580">
        <f t="shared" si="130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9"/>
        <v>0</v>
      </c>
      <c r="F639" s="1521"/>
      <c r="G639" s="1521"/>
      <c r="H639" s="657"/>
      <c r="I639" s="581"/>
      <c r="J639" s="582"/>
      <c r="K639" s="582"/>
      <c r="L639" s="580">
        <f t="shared" si="130"/>
        <v>0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9"/>
        <v>0</v>
      </c>
      <c r="F640" s="1523"/>
      <c r="G640" s="1523"/>
      <c r="H640" s="658"/>
      <c r="I640" s="641"/>
      <c r="J640" s="642"/>
      <c r="K640" s="642"/>
      <c r="L640" s="580">
        <f t="shared" si="130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9"/>
        <v>0</v>
      </c>
      <c r="F641" s="1524"/>
      <c r="G641" s="1524"/>
      <c r="H641" s="660"/>
      <c r="I641" s="586"/>
      <c r="J641" s="587"/>
      <c r="K641" s="587"/>
      <c r="L641" s="580">
        <f t="shared" si="130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9"/>
        <v>0</v>
      </c>
      <c r="F642" s="1525"/>
      <c r="G642" s="1525"/>
      <c r="H642" s="662"/>
      <c r="I642" s="584"/>
      <c r="J642" s="585"/>
      <c r="K642" s="585"/>
      <c r="L642" s="580">
        <f t="shared" si="130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9"/>
        <v>0</v>
      </c>
      <c r="F643" s="1524"/>
      <c r="G643" s="1524"/>
      <c r="H643" s="660"/>
      <c r="I643" s="586"/>
      <c r="J643" s="587"/>
      <c r="K643" s="587"/>
      <c r="L643" s="580">
        <f t="shared" si="130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9"/>
        <v>0</v>
      </c>
      <c r="F644" s="1521"/>
      <c r="G644" s="1521"/>
      <c r="H644" s="657"/>
      <c r="I644" s="581"/>
      <c r="J644" s="582"/>
      <c r="K644" s="582"/>
      <c r="L644" s="580">
        <f t="shared" si="130"/>
        <v>0</v>
      </c>
    </row>
    <row r="645" spans="1:12" ht="15.75">
      <c r="A645" s="8">
        <v>185</v>
      </c>
      <c r="B645" s="1194"/>
      <c r="C645" s="1213">
        <v>1053</v>
      </c>
      <c r="D645" s="1214" t="s">
        <v>1444</v>
      </c>
      <c r="E645" s="647">
        <f t="shared" si="129"/>
        <v>0</v>
      </c>
      <c r="F645" s="1525"/>
      <c r="G645" s="1525"/>
      <c r="H645" s="662"/>
      <c r="I645" s="584"/>
      <c r="J645" s="585"/>
      <c r="K645" s="585"/>
      <c r="L645" s="580">
        <f t="shared" si="130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9"/>
        <v>0</v>
      </c>
      <c r="F646" s="1524"/>
      <c r="G646" s="1524"/>
      <c r="H646" s="660"/>
      <c r="I646" s="586"/>
      <c r="J646" s="587"/>
      <c r="K646" s="587"/>
      <c r="L646" s="580">
        <f t="shared" si="130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9"/>
        <v>0</v>
      </c>
      <c r="F647" s="1525"/>
      <c r="G647" s="1525"/>
      <c r="H647" s="662"/>
      <c r="I647" s="584"/>
      <c r="J647" s="585"/>
      <c r="K647" s="585"/>
      <c r="L647" s="580">
        <f t="shared" si="130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9"/>
        <v>0</v>
      </c>
      <c r="F648" s="1526"/>
      <c r="G648" s="1526"/>
      <c r="H648" s="664"/>
      <c r="I648" s="742"/>
      <c r="J648" s="743"/>
      <c r="K648" s="743"/>
      <c r="L648" s="580">
        <f t="shared" si="130"/>
        <v>0</v>
      </c>
    </row>
    <row r="649" spans="1:12" ht="15.75">
      <c r="A649" s="8">
        <v>205</v>
      </c>
      <c r="B649" s="1188"/>
      <c r="C649" s="1211">
        <v>1091</v>
      </c>
      <c r="D649" s="1215" t="s">
        <v>1445</v>
      </c>
      <c r="E649" s="647">
        <f t="shared" si="129"/>
        <v>0</v>
      </c>
      <c r="F649" s="1524"/>
      <c r="G649" s="1524"/>
      <c r="H649" s="660"/>
      <c r="I649" s="586"/>
      <c r="J649" s="587"/>
      <c r="K649" s="587"/>
      <c r="L649" s="580">
        <f t="shared" si="130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9"/>
        <v>0</v>
      </c>
      <c r="F650" s="1521"/>
      <c r="G650" s="1521"/>
      <c r="H650" s="657"/>
      <c r="I650" s="581"/>
      <c r="J650" s="582"/>
      <c r="K650" s="582"/>
      <c r="L650" s="580">
        <f t="shared" si="130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9"/>
        <v>0</v>
      </c>
      <c r="F651" s="1520"/>
      <c r="G651" s="1520"/>
      <c r="H651" s="656"/>
      <c r="I651" s="588"/>
      <c r="J651" s="589"/>
      <c r="K651" s="589"/>
      <c r="L651" s="580">
        <f aca="true" t="shared" si="131" ref="L651:L664">SUM(I651:K651)</f>
        <v>0</v>
      </c>
    </row>
    <row r="652" spans="1:12" ht="15.75">
      <c r="A652" s="7">
        <v>216</v>
      </c>
      <c r="B652" s="1187">
        <v>1900</v>
      </c>
      <c r="C652" s="1738" t="s">
        <v>752</v>
      </c>
      <c r="D652" s="1738"/>
      <c r="E652" s="1465">
        <f aca="true" t="shared" si="132" ref="E652:L652">SUM(E653:E655)</f>
        <v>0</v>
      </c>
      <c r="F652" s="1465">
        <f t="shared" si="132"/>
        <v>0</v>
      </c>
      <c r="G652" s="1465">
        <f t="shared" si="132"/>
        <v>0</v>
      </c>
      <c r="H652" s="1465">
        <f t="shared" si="132"/>
        <v>0</v>
      </c>
      <c r="I652" s="1465">
        <f t="shared" si="132"/>
        <v>0</v>
      </c>
      <c r="J652" s="1465">
        <f t="shared" si="132"/>
        <v>0</v>
      </c>
      <c r="K652" s="1465">
        <f t="shared" si="132"/>
        <v>0</v>
      </c>
      <c r="L652" s="1465">
        <f t="shared" si="132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9"/>
        <v>0</v>
      </c>
      <c r="F653" s="1519"/>
      <c r="G653" s="1519"/>
      <c r="H653" s="655"/>
      <c r="I653" s="578"/>
      <c r="J653" s="579"/>
      <c r="K653" s="579"/>
      <c r="L653" s="580">
        <f t="shared" si="131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9"/>
        <v>0</v>
      </c>
      <c r="F654" s="1521"/>
      <c r="G654" s="1521"/>
      <c r="H654" s="657"/>
      <c r="I654" s="581"/>
      <c r="J654" s="582"/>
      <c r="K654" s="582"/>
      <c r="L654" s="580">
        <f t="shared" si="131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9"/>
        <v>0</v>
      </c>
      <c r="F655" s="1520"/>
      <c r="G655" s="1520"/>
      <c r="H655" s="656"/>
      <c r="I655" s="588"/>
      <c r="J655" s="589"/>
      <c r="K655" s="589"/>
      <c r="L655" s="580">
        <f t="shared" si="131"/>
        <v>0</v>
      </c>
    </row>
    <row r="656" spans="1:12" ht="15.75">
      <c r="A656" s="7">
        <v>220</v>
      </c>
      <c r="B656" s="1187">
        <v>2100</v>
      </c>
      <c r="C656" s="1738" t="s">
        <v>0</v>
      </c>
      <c r="D656" s="1738"/>
      <c r="E656" s="1465">
        <f aca="true" t="shared" si="133" ref="E656:L656">SUM(E657:E661)</f>
        <v>0</v>
      </c>
      <c r="F656" s="1465">
        <f t="shared" si="133"/>
        <v>0</v>
      </c>
      <c r="G656" s="1465">
        <f>SUM(G657:G661)</f>
        <v>0</v>
      </c>
      <c r="H656" s="1465">
        <f>SUM(H657:H661)</f>
        <v>0</v>
      </c>
      <c r="I656" s="607">
        <f t="shared" si="133"/>
        <v>0</v>
      </c>
      <c r="J656" s="608">
        <f t="shared" si="133"/>
        <v>0</v>
      </c>
      <c r="K656" s="608">
        <f t="shared" si="133"/>
        <v>0</v>
      </c>
      <c r="L656" s="609">
        <f t="shared" si="133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9"/>
        <v>0</v>
      </c>
      <c r="F657" s="1519"/>
      <c r="G657" s="1519"/>
      <c r="H657" s="655"/>
      <c r="I657" s="578"/>
      <c r="J657" s="579"/>
      <c r="K657" s="579"/>
      <c r="L657" s="580">
        <f t="shared" si="131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9"/>
        <v>0</v>
      </c>
      <c r="F658" s="1521"/>
      <c r="G658" s="1521"/>
      <c r="H658" s="657"/>
      <c r="I658" s="581"/>
      <c r="J658" s="582"/>
      <c r="K658" s="582"/>
      <c r="L658" s="580">
        <f t="shared" si="131"/>
        <v>0</v>
      </c>
    </row>
    <row r="659" spans="1:12" ht="15.75">
      <c r="A659" s="8">
        <v>235</v>
      </c>
      <c r="B659" s="1221"/>
      <c r="C659" s="1195">
        <v>2125</v>
      </c>
      <c r="D659" s="1198" t="s">
        <v>871</v>
      </c>
      <c r="E659" s="647">
        <f t="shared" si="129"/>
        <v>0</v>
      </c>
      <c r="F659" s="1521"/>
      <c r="G659" s="1521"/>
      <c r="H659" s="657"/>
      <c r="I659" s="581"/>
      <c r="J659" s="582"/>
      <c r="K659" s="582"/>
      <c r="L659" s="580">
        <f t="shared" si="131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9"/>
        <v>0</v>
      </c>
      <c r="F660" s="1521"/>
      <c r="G660" s="1521"/>
      <c r="H660" s="657"/>
      <c r="I660" s="581"/>
      <c r="J660" s="582"/>
      <c r="K660" s="582"/>
      <c r="L660" s="580">
        <f t="shared" si="131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9"/>
        <v>0</v>
      </c>
      <c r="F661" s="1520"/>
      <c r="G661" s="1520"/>
      <c r="H661" s="656"/>
      <c r="I661" s="588"/>
      <c r="J661" s="589"/>
      <c r="K661" s="582"/>
      <c r="L661" s="580">
        <f t="shared" si="131"/>
        <v>0</v>
      </c>
    </row>
    <row r="662" spans="1:12" ht="15.75">
      <c r="A662" s="7">
        <v>250</v>
      </c>
      <c r="B662" s="1187">
        <v>2200</v>
      </c>
      <c r="C662" s="1738" t="s">
        <v>752</v>
      </c>
      <c r="D662" s="1738"/>
      <c r="E662" s="1465">
        <f aca="true" t="shared" si="134" ref="E662:L662">SUM(E663:E664)</f>
        <v>0</v>
      </c>
      <c r="F662" s="1465">
        <f t="shared" si="134"/>
        <v>0</v>
      </c>
      <c r="G662" s="1465">
        <f t="shared" si="134"/>
        <v>0</v>
      </c>
      <c r="H662" s="1465">
        <f t="shared" si="134"/>
        <v>0</v>
      </c>
      <c r="I662" s="607">
        <f t="shared" si="134"/>
        <v>0</v>
      </c>
      <c r="J662" s="608">
        <f t="shared" si="134"/>
        <v>0</v>
      </c>
      <c r="K662" s="608">
        <f t="shared" si="134"/>
        <v>0</v>
      </c>
      <c r="L662" s="609">
        <f t="shared" si="134"/>
        <v>0</v>
      </c>
    </row>
    <row r="663" spans="1:12" ht="15.75">
      <c r="A663" s="8">
        <v>260</v>
      </c>
      <c r="B663" s="1194"/>
      <c r="C663" s="1189">
        <v>2221</v>
      </c>
      <c r="D663" s="1190" t="s">
        <v>309</v>
      </c>
      <c r="E663" s="647">
        <f t="shared" si="129"/>
        <v>0</v>
      </c>
      <c r="F663" s="1519"/>
      <c r="G663" s="1519"/>
      <c r="H663" s="655"/>
      <c r="I663" s="578"/>
      <c r="J663" s="579"/>
      <c r="K663" s="579"/>
      <c r="L663" s="580">
        <f t="shared" si="131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9"/>
        <v>0</v>
      </c>
      <c r="F664" s="1520"/>
      <c r="G664" s="1520"/>
      <c r="H664" s="656"/>
      <c r="I664" s="588"/>
      <c r="J664" s="589"/>
      <c r="K664" s="589"/>
      <c r="L664" s="580">
        <f t="shared" si="131"/>
        <v>0</v>
      </c>
    </row>
    <row r="665" spans="1:12" ht="15.75">
      <c r="A665" s="7">
        <v>270</v>
      </c>
      <c r="B665" s="1187">
        <v>2500</v>
      </c>
      <c r="C665" s="1738" t="s">
        <v>754</v>
      </c>
      <c r="D665" s="1766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48" t="s">
        <v>755</v>
      </c>
      <c r="D666" s="1749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48" t="s">
        <v>756</v>
      </c>
      <c r="D667" s="1749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48" t="s">
        <v>757</v>
      </c>
      <c r="D668" s="1749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38" t="s">
        <v>758</v>
      </c>
      <c r="D669" s="1738"/>
      <c r="E669" s="1465">
        <f aca="true" t="shared" si="135" ref="E669:L669">SUM(E670:E675)</f>
        <v>0</v>
      </c>
      <c r="F669" s="1465">
        <f t="shared" si="135"/>
        <v>0</v>
      </c>
      <c r="G669" s="1465">
        <f t="shared" si="135"/>
        <v>0</v>
      </c>
      <c r="H669" s="1465">
        <f t="shared" si="135"/>
        <v>0</v>
      </c>
      <c r="I669" s="607">
        <f t="shared" si="135"/>
        <v>0</v>
      </c>
      <c r="J669" s="608">
        <f t="shared" si="135"/>
        <v>0</v>
      </c>
      <c r="K669" s="608">
        <f t="shared" si="135"/>
        <v>0</v>
      </c>
      <c r="L669" s="609">
        <f t="shared" si="135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6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7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6"/>
        <v>0</v>
      </c>
      <c r="F671" s="1525"/>
      <c r="G671" s="1525"/>
      <c r="H671" s="662"/>
      <c r="I671" s="584"/>
      <c r="J671" s="585"/>
      <c r="K671" s="585"/>
      <c r="L671" s="580">
        <f t="shared" si="137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6"/>
        <v>0</v>
      </c>
      <c r="F672" s="1527"/>
      <c r="G672" s="1527"/>
      <c r="H672" s="666"/>
      <c r="I672" s="748"/>
      <c r="J672" s="749"/>
      <c r="K672" s="749"/>
      <c r="L672" s="580">
        <f t="shared" si="137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6"/>
        <v>0</v>
      </c>
      <c r="F673" s="1526"/>
      <c r="G673" s="1526"/>
      <c r="H673" s="664"/>
      <c r="I673" s="742"/>
      <c r="J673" s="743"/>
      <c r="K673" s="743"/>
      <c r="L673" s="580">
        <f t="shared" si="137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6"/>
        <v>0</v>
      </c>
      <c r="F674" s="1524"/>
      <c r="G674" s="1524"/>
      <c r="H674" s="660"/>
      <c r="I674" s="586"/>
      <c r="J674" s="587"/>
      <c r="K674" s="587"/>
      <c r="L674" s="580">
        <f t="shared" si="137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6"/>
        <v>0</v>
      </c>
      <c r="F675" s="1520"/>
      <c r="G675" s="1520"/>
      <c r="H675" s="656"/>
      <c r="I675" s="588"/>
      <c r="J675" s="589"/>
      <c r="K675" s="589"/>
      <c r="L675" s="580">
        <f t="shared" si="137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8" ref="E676:L676">SUM(E677:E682)</f>
        <v>0</v>
      </c>
      <c r="F676" s="1465">
        <f t="shared" si="138"/>
        <v>0</v>
      </c>
      <c r="G676" s="1465">
        <f t="shared" si="138"/>
        <v>0</v>
      </c>
      <c r="H676" s="1465">
        <f t="shared" si="138"/>
        <v>0</v>
      </c>
      <c r="I676" s="607">
        <f t="shared" si="138"/>
        <v>0</v>
      </c>
      <c r="J676" s="608">
        <f t="shared" si="138"/>
        <v>0</v>
      </c>
      <c r="K676" s="608">
        <f t="shared" si="138"/>
        <v>0</v>
      </c>
      <c r="L676" s="609">
        <f t="shared" si="138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6"/>
        <v>0</v>
      </c>
      <c r="F677" s="1519"/>
      <c r="G677" s="1519"/>
      <c r="H677" s="655"/>
      <c r="I677" s="578"/>
      <c r="J677" s="579"/>
      <c r="K677" s="579"/>
      <c r="L677" s="580">
        <f t="shared" si="137"/>
        <v>0</v>
      </c>
    </row>
    <row r="678" spans="1:12" ht="15.75">
      <c r="A678" s="6">
        <v>399</v>
      </c>
      <c r="B678" s="1193"/>
      <c r="C678" s="1195">
        <v>3302</v>
      </c>
      <c r="D678" s="1236" t="s">
        <v>872</v>
      </c>
      <c r="E678" s="647">
        <f t="shared" si="136"/>
        <v>0</v>
      </c>
      <c r="F678" s="1521"/>
      <c r="G678" s="1521"/>
      <c r="H678" s="657"/>
      <c r="I678" s="581"/>
      <c r="J678" s="582"/>
      <c r="K678" s="579"/>
      <c r="L678" s="580">
        <f t="shared" si="137"/>
        <v>0</v>
      </c>
    </row>
    <row r="679" spans="1:12" ht="15.75">
      <c r="A679" s="6">
        <v>400</v>
      </c>
      <c r="B679" s="1193"/>
      <c r="C679" s="1195">
        <v>3303</v>
      </c>
      <c r="D679" s="1236" t="s">
        <v>767</v>
      </c>
      <c r="E679" s="647">
        <f t="shared" si="136"/>
        <v>0</v>
      </c>
      <c r="F679" s="1521"/>
      <c r="G679" s="1521"/>
      <c r="H679" s="657"/>
      <c r="I679" s="581"/>
      <c r="J679" s="582"/>
      <c r="K679" s="579"/>
      <c r="L679" s="580">
        <f t="shared" si="137"/>
        <v>0</v>
      </c>
    </row>
    <row r="680" spans="1:12" ht="15.75">
      <c r="A680" s="6">
        <v>401</v>
      </c>
      <c r="B680" s="1193"/>
      <c r="C680" s="1195">
        <v>3304</v>
      </c>
      <c r="D680" s="1236" t="s">
        <v>768</v>
      </c>
      <c r="E680" s="647">
        <f t="shared" si="136"/>
        <v>0</v>
      </c>
      <c r="F680" s="1521"/>
      <c r="G680" s="1521"/>
      <c r="H680" s="657"/>
      <c r="I680" s="581"/>
      <c r="J680" s="582"/>
      <c r="K680" s="579"/>
      <c r="L680" s="580">
        <f t="shared" si="137"/>
        <v>0</v>
      </c>
    </row>
    <row r="681" spans="1:12" ht="15.75">
      <c r="A681" s="6">
        <v>402</v>
      </c>
      <c r="B681" s="1193"/>
      <c r="C681" s="1195">
        <v>3305</v>
      </c>
      <c r="D681" s="1236" t="s">
        <v>769</v>
      </c>
      <c r="E681" s="647">
        <f t="shared" si="136"/>
        <v>0</v>
      </c>
      <c r="F681" s="1521"/>
      <c r="G681" s="1521"/>
      <c r="H681" s="657"/>
      <c r="I681" s="581"/>
      <c r="J681" s="582"/>
      <c r="K681" s="579"/>
      <c r="L681" s="580">
        <f t="shared" si="137"/>
        <v>0</v>
      </c>
    </row>
    <row r="682" spans="1:12" ht="15.75">
      <c r="A682" s="17">
        <v>403</v>
      </c>
      <c r="B682" s="1193"/>
      <c r="C682" s="1191">
        <v>3306</v>
      </c>
      <c r="D682" s="1237" t="s">
        <v>770</v>
      </c>
      <c r="E682" s="647">
        <f t="shared" si="136"/>
        <v>0</v>
      </c>
      <c r="F682" s="1520"/>
      <c r="G682" s="1520"/>
      <c r="H682" s="656"/>
      <c r="I682" s="588"/>
      <c r="J682" s="589"/>
      <c r="K682" s="579"/>
      <c r="L682" s="580">
        <f t="shared" si="137"/>
        <v>0</v>
      </c>
    </row>
    <row r="683" spans="1:12" ht="15.75">
      <c r="A683" s="17">
        <v>430</v>
      </c>
      <c r="B683" s="1187">
        <v>3900</v>
      </c>
      <c r="C683" s="1738" t="s">
        <v>771</v>
      </c>
      <c r="D683" s="1738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38" t="s">
        <v>772</v>
      </c>
      <c r="D684" s="1738"/>
      <c r="E684" s="1465">
        <f>SUM(F684:H684)</f>
        <v>0</v>
      </c>
      <c r="F684" s="1522"/>
      <c r="G684" s="1522"/>
      <c r="H684" s="510"/>
      <c r="I684" s="1300"/>
      <c r="J684" s="1301"/>
      <c r="K684" s="1301"/>
      <c r="L684" s="1302">
        <f>SUM(I684:K684)</f>
        <v>0</v>
      </c>
    </row>
    <row r="685" spans="1:12" ht="15.75">
      <c r="A685" s="7">
        <v>450</v>
      </c>
      <c r="B685" s="1187">
        <v>4100</v>
      </c>
      <c r="C685" s="1738" t="s">
        <v>773</v>
      </c>
      <c r="D685" s="1738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38" t="s">
        <v>774</v>
      </c>
      <c r="D686" s="1738"/>
      <c r="E686" s="1465">
        <f aca="true" t="shared" si="139" ref="E686:L686">SUM(E687:E692)</f>
        <v>0</v>
      </c>
      <c r="F686" s="1465">
        <f t="shared" si="139"/>
        <v>0</v>
      </c>
      <c r="G686" s="1465">
        <f>SUM(G687:G692)</f>
        <v>0</v>
      </c>
      <c r="H686" s="1465">
        <f>SUM(H687:H692)</f>
        <v>0</v>
      </c>
      <c r="I686" s="607">
        <f t="shared" si="139"/>
        <v>0</v>
      </c>
      <c r="J686" s="608">
        <f t="shared" si="139"/>
        <v>0</v>
      </c>
      <c r="K686" s="608">
        <f t="shared" si="139"/>
        <v>0</v>
      </c>
      <c r="L686" s="609">
        <f t="shared" si="139"/>
        <v>0</v>
      </c>
    </row>
    <row r="687" spans="1:12" ht="15.75">
      <c r="A687" s="8">
        <v>500</v>
      </c>
      <c r="B687" s="1238"/>
      <c r="C687" s="1189">
        <v>4201</v>
      </c>
      <c r="D687" s="1190" t="s">
        <v>775</v>
      </c>
      <c r="E687" s="647">
        <f aca="true" t="shared" si="140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1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776</v>
      </c>
      <c r="E688" s="647">
        <f t="shared" si="140"/>
        <v>0</v>
      </c>
      <c r="F688" s="1521"/>
      <c r="G688" s="1521"/>
      <c r="H688" s="657"/>
      <c r="I688" s="581"/>
      <c r="J688" s="582"/>
      <c r="K688" s="582"/>
      <c r="L688" s="580">
        <f t="shared" si="141"/>
        <v>0</v>
      </c>
    </row>
    <row r="689" spans="1:12" ht="15.75">
      <c r="A689" s="8">
        <v>510</v>
      </c>
      <c r="B689" s="1238"/>
      <c r="C689" s="1195">
        <v>4214</v>
      </c>
      <c r="D689" s="1239" t="s">
        <v>777</v>
      </c>
      <c r="E689" s="647">
        <f t="shared" si="140"/>
        <v>0</v>
      </c>
      <c r="F689" s="1521"/>
      <c r="G689" s="1521"/>
      <c r="H689" s="657"/>
      <c r="I689" s="581"/>
      <c r="J689" s="582"/>
      <c r="K689" s="582"/>
      <c r="L689" s="580">
        <f t="shared" si="141"/>
        <v>0</v>
      </c>
    </row>
    <row r="690" spans="1:12" ht="15.75">
      <c r="A690" s="8">
        <v>515</v>
      </c>
      <c r="B690" s="1238"/>
      <c r="C690" s="1195">
        <v>4217</v>
      </c>
      <c r="D690" s="1239" t="s">
        <v>778</v>
      </c>
      <c r="E690" s="647">
        <f t="shared" si="140"/>
        <v>0</v>
      </c>
      <c r="F690" s="1521"/>
      <c r="G690" s="1521"/>
      <c r="H690" s="657"/>
      <c r="I690" s="581"/>
      <c r="J690" s="582"/>
      <c r="K690" s="582"/>
      <c r="L690" s="580">
        <f t="shared" si="141"/>
        <v>0</v>
      </c>
    </row>
    <row r="691" spans="1:12" ht="31.5">
      <c r="A691" s="8">
        <v>520</v>
      </c>
      <c r="B691" s="1238"/>
      <c r="C691" s="1195">
        <v>4218</v>
      </c>
      <c r="D691" s="1196" t="s">
        <v>779</v>
      </c>
      <c r="E691" s="647">
        <f t="shared" si="140"/>
        <v>0</v>
      </c>
      <c r="F691" s="1521"/>
      <c r="G691" s="1521"/>
      <c r="H691" s="657"/>
      <c r="I691" s="581"/>
      <c r="J691" s="582"/>
      <c r="K691" s="582"/>
      <c r="L691" s="580">
        <f t="shared" si="141"/>
        <v>0</v>
      </c>
    </row>
    <row r="692" spans="1:12" ht="15.75">
      <c r="A692" s="8">
        <v>525</v>
      </c>
      <c r="B692" s="1238"/>
      <c r="C692" s="1191">
        <v>4219</v>
      </c>
      <c r="D692" s="1223" t="s">
        <v>780</v>
      </c>
      <c r="E692" s="647">
        <f t="shared" si="140"/>
        <v>0</v>
      </c>
      <c r="F692" s="1520"/>
      <c r="G692" s="1520"/>
      <c r="H692" s="656"/>
      <c r="I692" s="588"/>
      <c r="J692" s="589"/>
      <c r="K692" s="589"/>
      <c r="L692" s="580">
        <f t="shared" si="141"/>
        <v>0</v>
      </c>
    </row>
    <row r="693" spans="1:12" ht="15.75">
      <c r="A693" s="7">
        <v>635</v>
      </c>
      <c r="B693" s="1187">
        <v>4300</v>
      </c>
      <c r="C693" s="1738" t="s">
        <v>781</v>
      </c>
      <c r="D693" s="1738"/>
      <c r="E693" s="1465">
        <f aca="true" t="shared" si="142" ref="E693:L693">SUM(E694:E696)</f>
        <v>0</v>
      </c>
      <c r="F693" s="1465">
        <f t="shared" si="142"/>
        <v>0</v>
      </c>
      <c r="G693" s="1465">
        <f t="shared" si="142"/>
        <v>0</v>
      </c>
      <c r="H693" s="1465">
        <f t="shared" si="142"/>
        <v>0</v>
      </c>
      <c r="I693" s="607">
        <f t="shared" si="142"/>
        <v>0</v>
      </c>
      <c r="J693" s="608">
        <f t="shared" si="142"/>
        <v>0</v>
      </c>
      <c r="K693" s="608">
        <f t="shared" si="142"/>
        <v>0</v>
      </c>
      <c r="L693" s="609">
        <f t="shared" si="142"/>
        <v>0</v>
      </c>
    </row>
    <row r="694" spans="1:12" ht="15.75">
      <c r="A694" s="8">
        <v>640</v>
      </c>
      <c r="B694" s="1238"/>
      <c r="C694" s="1189">
        <v>4301</v>
      </c>
      <c r="D694" s="1208" t="s">
        <v>782</v>
      </c>
      <c r="E694" s="647">
        <f t="shared" si="140"/>
        <v>0</v>
      </c>
      <c r="F694" s="1519"/>
      <c r="G694" s="1519"/>
      <c r="H694" s="655"/>
      <c r="I694" s="578"/>
      <c r="J694" s="579"/>
      <c r="K694" s="579"/>
      <c r="L694" s="580">
        <f t="shared" si="141"/>
        <v>0</v>
      </c>
    </row>
    <row r="695" spans="1:12" ht="15.75">
      <c r="A695" s="8">
        <v>645</v>
      </c>
      <c r="B695" s="1238"/>
      <c r="C695" s="1195">
        <v>4302</v>
      </c>
      <c r="D695" s="1239" t="s">
        <v>873</v>
      </c>
      <c r="E695" s="647">
        <f t="shared" si="140"/>
        <v>0</v>
      </c>
      <c r="F695" s="1521"/>
      <c r="G695" s="1521"/>
      <c r="H695" s="657"/>
      <c r="I695" s="581"/>
      <c r="J695" s="582"/>
      <c r="K695" s="582"/>
      <c r="L695" s="580">
        <f t="shared" si="141"/>
        <v>0</v>
      </c>
    </row>
    <row r="696" spans="1:12" ht="15.75">
      <c r="A696" s="8">
        <v>650</v>
      </c>
      <c r="B696" s="1238"/>
      <c r="C696" s="1191">
        <v>4309</v>
      </c>
      <c r="D696" s="1199" t="s">
        <v>784</v>
      </c>
      <c r="E696" s="647">
        <f t="shared" si="140"/>
        <v>0</v>
      </c>
      <c r="F696" s="1520"/>
      <c r="G696" s="1520"/>
      <c r="H696" s="656"/>
      <c r="I696" s="588"/>
      <c r="J696" s="589"/>
      <c r="K696" s="589"/>
      <c r="L696" s="580">
        <f t="shared" si="141"/>
        <v>0</v>
      </c>
    </row>
    <row r="697" spans="1:12" ht="15.75">
      <c r="A697" s="7">
        <v>655</v>
      </c>
      <c r="B697" s="1187">
        <v>4400</v>
      </c>
      <c r="C697" s="1738" t="s">
        <v>785</v>
      </c>
      <c r="D697" s="1738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38" t="s">
        <v>848</v>
      </c>
      <c r="D698" s="1738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48" t="s">
        <v>786</v>
      </c>
      <c r="D699" s="1749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38" t="s">
        <v>389</v>
      </c>
      <c r="D700" s="1738"/>
      <c r="E700" s="1465">
        <f aca="true" t="shared" si="143" ref="E700:L700">+E701+E702</f>
        <v>0</v>
      </c>
      <c r="F700" s="1465">
        <f t="shared" si="143"/>
        <v>0</v>
      </c>
      <c r="G700" s="1465">
        <f t="shared" si="143"/>
        <v>0</v>
      </c>
      <c r="H700" s="1465">
        <f t="shared" si="143"/>
        <v>0</v>
      </c>
      <c r="I700" s="1465">
        <f t="shared" si="143"/>
        <v>0</v>
      </c>
      <c r="J700" s="608">
        <f t="shared" si="143"/>
        <v>0</v>
      </c>
      <c r="K700" s="608">
        <f t="shared" si="143"/>
        <v>0</v>
      </c>
      <c r="L700" s="609">
        <f t="shared" si="143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37" t="s">
        <v>787</v>
      </c>
      <c r="D703" s="1737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37" t="s">
        <v>788</v>
      </c>
      <c r="D704" s="1737"/>
      <c r="E704" s="1465">
        <f aca="true" t="shared" si="144" ref="E704:L704">SUM(E705:E711)</f>
        <v>0</v>
      </c>
      <c r="F704" s="1465">
        <f t="shared" si="144"/>
        <v>0</v>
      </c>
      <c r="G704" s="1465">
        <f t="shared" si="144"/>
        <v>0</v>
      </c>
      <c r="H704" s="1465">
        <f t="shared" si="144"/>
        <v>0</v>
      </c>
      <c r="I704" s="607">
        <f t="shared" si="144"/>
        <v>0</v>
      </c>
      <c r="J704" s="608">
        <f t="shared" si="144"/>
        <v>0</v>
      </c>
      <c r="K704" s="608">
        <f t="shared" si="144"/>
        <v>0</v>
      </c>
      <c r="L704" s="609">
        <f t="shared" si="144"/>
        <v>0</v>
      </c>
    </row>
    <row r="705" spans="1:12" ht="15.75">
      <c r="A705" s="8">
        <v>715</v>
      </c>
      <c r="B705" s="1242"/>
      <c r="C705" s="1243">
        <v>5201</v>
      </c>
      <c r="D705" s="1244" t="s">
        <v>789</v>
      </c>
      <c r="E705" s="647">
        <f aca="true" t="shared" si="145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6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790</v>
      </c>
      <c r="E706" s="647">
        <f t="shared" si="145"/>
        <v>0</v>
      </c>
      <c r="F706" s="1521"/>
      <c r="G706" s="1521"/>
      <c r="H706" s="657"/>
      <c r="I706" s="581"/>
      <c r="J706" s="582"/>
      <c r="K706" s="582"/>
      <c r="L706" s="580">
        <f t="shared" si="146"/>
        <v>0</v>
      </c>
    </row>
    <row r="707" spans="1:12" ht="15.75">
      <c r="A707" s="8">
        <v>725</v>
      </c>
      <c r="B707" s="1242"/>
      <c r="C707" s="1245">
        <v>5203</v>
      </c>
      <c r="D707" s="1246" t="s">
        <v>1769</v>
      </c>
      <c r="E707" s="647">
        <f t="shared" si="145"/>
        <v>0</v>
      </c>
      <c r="F707" s="1521"/>
      <c r="G707" s="1521"/>
      <c r="H707" s="657"/>
      <c r="I707" s="581"/>
      <c r="J707" s="582"/>
      <c r="K707" s="582"/>
      <c r="L707" s="580">
        <f t="shared" si="146"/>
        <v>0</v>
      </c>
    </row>
    <row r="708" spans="1:12" ht="15.75">
      <c r="A708" s="8">
        <v>730</v>
      </c>
      <c r="B708" s="1242"/>
      <c r="C708" s="1245">
        <v>5204</v>
      </c>
      <c r="D708" s="1246" t="s">
        <v>1770</v>
      </c>
      <c r="E708" s="647">
        <f t="shared" si="145"/>
        <v>0</v>
      </c>
      <c r="F708" s="1521"/>
      <c r="G708" s="1521"/>
      <c r="H708" s="657"/>
      <c r="I708" s="581"/>
      <c r="J708" s="582"/>
      <c r="K708" s="582"/>
      <c r="L708" s="580">
        <f t="shared" si="146"/>
        <v>0</v>
      </c>
    </row>
    <row r="709" spans="1:12" ht="15.75">
      <c r="A709" s="8">
        <v>735</v>
      </c>
      <c r="B709" s="1242"/>
      <c r="C709" s="1245">
        <v>5205</v>
      </c>
      <c r="D709" s="1246" t="s">
        <v>1771</v>
      </c>
      <c r="E709" s="647">
        <f t="shared" si="145"/>
        <v>0</v>
      </c>
      <c r="F709" s="1521"/>
      <c r="G709" s="1521"/>
      <c r="H709" s="657"/>
      <c r="I709" s="581"/>
      <c r="J709" s="582"/>
      <c r="K709" s="582"/>
      <c r="L709" s="580">
        <f t="shared" si="146"/>
        <v>0</v>
      </c>
    </row>
    <row r="710" spans="1:12" ht="15.75">
      <c r="A710" s="8">
        <v>740</v>
      </c>
      <c r="B710" s="1242"/>
      <c r="C710" s="1245">
        <v>5206</v>
      </c>
      <c r="D710" s="1246" t="s">
        <v>1772</v>
      </c>
      <c r="E710" s="647">
        <f t="shared" si="145"/>
        <v>0</v>
      </c>
      <c r="F710" s="1521"/>
      <c r="G710" s="1521"/>
      <c r="H710" s="657"/>
      <c r="I710" s="581"/>
      <c r="J710" s="582"/>
      <c r="K710" s="582"/>
      <c r="L710" s="580">
        <f t="shared" si="146"/>
        <v>0</v>
      </c>
    </row>
    <row r="711" spans="1:12" ht="15.75">
      <c r="A711" s="8">
        <v>745</v>
      </c>
      <c r="B711" s="1242"/>
      <c r="C711" s="1247">
        <v>5219</v>
      </c>
      <c r="D711" s="1248" t="s">
        <v>1773</v>
      </c>
      <c r="E711" s="647">
        <f t="shared" si="145"/>
        <v>0</v>
      </c>
      <c r="F711" s="1520"/>
      <c r="G711" s="1520"/>
      <c r="H711" s="656"/>
      <c r="I711" s="588"/>
      <c r="J711" s="589"/>
      <c r="K711" s="589"/>
      <c r="L711" s="580">
        <f t="shared" si="146"/>
        <v>0</v>
      </c>
    </row>
    <row r="712" spans="1:12" ht="15.75">
      <c r="A712" s="7">
        <v>750</v>
      </c>
      <c r="B712" s="1241">
        <v>5300</v>
      </c>
      <c r="C712" s="1737" t="s">
        <v>1774</v>
      </c>
      <c r="D712" s="1737"/>
      <c r="E712" s="1465">
        <f aca="true" t="shared" si="147" ref="E712:L712">SUM(E713:E714)</f>
        <v>0</v>
      </c>
      <c r="F712" s="1465">
        <f t="shared" si="147"/>
        <v>0</v>
      </c>
      <c r="G712" s="1465">
        <f t="shared" si="147"/>
        <v>0</v>
      </c>
      <c r="H712" s="1465">
        <f t="shared" si="147"/>
        <v>0</v>
      </c>
      <c r="I712" s="607">
        <f t="shared" si="147"/>
        <v>0</v>
      </c>
      <c r="J712" s="608">
        <f t="shared" si="147"/>
        <v>0</v>
      </c>
      <c r="K712" s="608">
        <f t="shared" si="147"/>
        <v>0</v>
      </c>
      <c r="L712" s="609">
        <f t="shared" si="147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5"/>
        <v>0</v>
      </c>
      <c r="F713" s="1519"/>
      <c r="G713" s="1519"/>
      <c r="H713" s="655"/>
      <c r="I713" s="578"/>
      <c r="J713" s="579"/>
      <c r="K713" s="579"/>
      <c r="L713" s="580">
        <f t="shared" si="146"/>
        <v>0</v>
      </c>
    </row>
    <row r="714" spans="1:12" ht="15.75">
      <c r="A714" s="8">
        <v>760</v>
      </c>
      <c r="B714" s="1242"/>
      <c r="C714" s="1247">
        <v>5309</v>
      </c>
      <c r="D714" s="1248" t="s">
        <v>1775</v>
      </c>
      <c r="E714" s="647">
        <f t="shared" si="145"/>
        <v>0</v>
      </c>
      <c r="F714" s="1520"/>
      <c r="G714" s="1520"/>
      <c r="H714" s="656"/>
      <c r="I714" s="588"/>
      <c r="J714" s="589"/>
      <c r="K714" s="589"/>
      <c r="L714" s="580">
        <f t="shared" si="146"/>
        <v>0</v>
      </c>
    </row>
    <row r="715" spans="1:12" ht="15.75">
      <c r="A715" s="7">
        <v>765</v>
      </c>
      <c r="B715" s="1241">
        <v>5400</v>
      </c>
      <c r="C715" s="1737" t="s">
        <v>804</v>
      </c>
      <c r="D715" s="1737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38" t="s">
        <v>805</v>
      </c>
      <c r="D716" s="1738"/>
      <c r="E716" s="1465">
        <f aca="true" t="shared" si="148" ref="E716:L716">SUM(E717:E720)</f>
        <v>0</v>
      </c>
      <c r="F716" s="1465">
        <f t="shared" si="148"/>
        <v>0</v>
      </c>
      <c r="G716" s="1465">
        <f t="shared" si="148"/>
        <v>0</v>
      </c>
      <c r="H716" s="1465">
        <f t="shared" si="148"/>
        <v>0</v>
      </c>
      <c r="I716" s="607">
        <f t="shared" si="148"/>
        <v>0</v>
      </c>
      <c r="J716" s="608">
        <f t="shared" si="148"/>
        <v>0</v>
      </c>
      <c r="K716" s="608">
        <f t="shared" si="148"/>
        <v>0</v>
      </c>
      <c r="L716" s="609">
        <f t="shared" si="148"/>
        <v>0</v>
      </c>
    </row>
    <row r="717" spans="1:12" ht="15.75">
      <c r="A717" s="8">
        <v>780</v>
      </c>
      <c r="B717" s="1238"/>
      <c r="C717" s="1189">
        <v>5501</v>
      </c>
      <c r="D717" s="1208" t="s">
        <v>806</v>
      </c>
      <c r="E717" s="647">
        <f aca="true" t="shared" si="149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50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807</v>
      </c>
      <c r="E718" s="647">
        <f t="shared" si="149"/>
        <v>0</v>
      </c>
      <c r="F718" s="1521"/>
      <c r="G718" s="1521"/>
      <c r="H718" s="657"/>
      <c r="I718" s="581"/>
      <c r="J718" s="582"/>
      <c r="K718" s="582"/>
      <c r="L718" s="580">
        <f t="shared" si="150"/>
        <v>0</v>
      </c>
    </row>
    <row r="719" spans="1:12" ht="15.75">
      <c r="A719" s="8">
        <v>790</v>
      </c>
      <c r="B719" s="1238"/>
      <c r="C719" s="1195">
        <v>5503</v>
      </c>
      <c r="D719" s="1239" t="s">
        <v>808</v>
      </c>
      <c r="E719" s="647">
        <f t="shared" si="149"/>
        <v>0</v>
      </c>
      <c r="F719" s="1521"/>
      <c r="G719" s="1521"/>
      <c r="H719" s="657"/>
      <c r="I719" s="581"/>
      <c r="J719" s="582"/>
      <c r="K719" s="582"/>
      <c r="L719" s="580">
        <f t="shared" si="150"/>
        <v>0</v>
      </c>
    </row>
    <row r="720" spans="1:12" ht="15.75">
      <c r="A720" s="8">
        <v>795</v>
      </c>
      <c r="B720" s="1238"/>
      <c r="C720" s="1191">
        <v>5504</v>
      </c>
      <c r="D720" s="1219" t="s">
        <v>809</v>
      </c>
      <c r="E720" s="647">
        <f t="shared" si="149"/>
        <v>0</v>
      </c>
      <c r="F720" s="1520"/>
      <c r="G720" s="1520"/>
      <c r="H720" s="656"/>
      <c r="I720" s="588"/>
      <c r="J720" s="589"/>
      <c r="K720" s="589"/>
      <c r="L720" s="580">
        <f t="shared" si="150"/>
        <v>0</v>
      </c>
    </row>
    <row r="721" spans="1:12" ht="15.75">
      <c r="A721" s="7">
        <v>805</v>
      </c>
      <c r="B721" s="1241">
        <v>5700</v>
      </c>
      <c r="C721" s="1739" t="s">
        <v>1446</v>
      </c>
      <c r="D721" s="1740"/>
      <c r="E721" s="1465">
        <f aca="true" t="shared" si="151" ref="E721:L721">SUM(E722:E724)</f>
        <v>0</v>
      </c>
      <c r="F721" s="1465">
        <f t="shared" si="151"/>
        <v>0</v>
      </c>
      <c r="G721" s="1465">
        <f t="shared" si="151"/>
        <v>0</v>
      </c>
      <c r="H721" s="1465">
        <f t="shared" si="151"/>
        <v>0</v>
      </c>
      <c r="I721" s="607">
        <f t="shared" si="151"/>
        <v>0</v>
      </c>
      <c r="J721" s="608">
        <f t="shared" si="151"/>
        <v>0</v>
      </c>
      <c r="K721" s="608">
        <f t="shared" si="151"/>
        <v>0</v>
      </c>
      <c r="L721" s="609">
        <f t="shared" si="151"/>
        <v>0</v>
      </c>
    </row>
    <row r="722" spans="1:12" ht="15.75">
      <c r="A722" s="8">
        <v>810</v>
      </c>
      <c r="B722" s="1242"/>
      <c r="C722" s="1243">
        <v>5701</v>
      </c>
      <c r="D722" s="1244" t="s">
        <v>811</v>
      </c>
      <c r="E722" s="647">
        <f t="shared" si="149"/>
        <v>0</v>
      </c>
      <c r="F722" s="1519"/>
      <c r="G722" s="1519"/>
      <c r="H722" s="655"/>
      <c r="I722" s="578"/>
      <c r="J722" s="579"/>
      <c r="K722" s="579"/>
      <c r="L722" s="580">
        <f t="shared" si="150"/>
        <v>0</v>
      </c>
    </row>
    <row r="723" spans="1:12" ht="15.75">
      <c r="A723" s="8">
        <v>815</v>
      </c>
      <c r="B723" s="1242"/>
      <c r="C723" s="1249">
        <v>5702</v>
      </c>
      <c r="D723" s="1250" t="s">
        <v>812</v>
      </c>
      <c r="E723" s="647">
        <f t="shared" si="149"/>
        <v>0</v>
      </c>
      <c r="F723" s="1523"/>
      <c r="G723" s="1523"/>
      <c r="H723" s="658"/>
      <c r="I723" s="641"/>
      <c r="J723" s="642"/>
      <c r="K723" s="642"/>
      <c r="L723" s="580">
        <f t="shared" si="150"/>
        <v>0</v>
      </c>
    </row>
    <row r="724" spans="1:12" ht="15.75">
      <c r="A724" s="12">
        <v>816</v>
      </c>
      <c r="B724" s="1194"/>
      <c r="C724" s="1251">
        <v>4071</v>
      </c>
      <c r="D724" s="1252" t="s">
        <v>813</v>
      </c>
      <c r="E724" s="647">
        <f t="shared" si="149"/>
        <v>0</v>
      </c>
      <c r="F724" s="1528"/>
      <c r="G724" s="1528"/>
      <c r="H724" s="668"/>
      <c r="I724" s="750"/>
      <c r="J724" s="1303"/>
      <c r="K724" s="1303"/>
      <c r="L724" s="580">
        <f t="shared" si="150"/>
        <v>0</v>
      </c>
    </row>
    <row r="725" spans="1:12" ht="15.75">
      <c r="A725" s="8">
        <v>820</v>
      </c>
      <c r="B725" s="1254">
        <v>98</v>
      </c>
      <c r="C725" s="1741" t="s">
        <v>814</v>
      </c>
      <c r="D725" s="1742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1021</v>
      </c>
      <c r="D729" s="1262">
        <f>+B729</f>
        <v>0</v>
      </c>
      <c r="E729" s="523">
        <f aca="true" t="shared" si="152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2"/>
        <v>6260</v>
      </c>
      <c r="J729" s="755">
        <f t="shared" si="152"/>
        <v>0</v>
      </c>
      <c r="K729" s="755">
        <f t="shared" si="152"/>
        <v>0</v>
      </c>
      <c r="L729" s="756">
        <f t="shared" si="152"/>
        <v>6260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>
      <c r="A733" s="8"/>
      <c r="B733" s="1743" t="str">
        <f>$B$7</f>
        <v>ОТЧЕТНИ ДАННИ ПО ЕБК ЗА ИЗПЪЛНЕНИЕТО НА БЮДЖЕТА</v>
      </c>
      <c r="C733" s="1744"/>
      <c r="D733" s="1744"/>
      <c r="E733" s="766"/>
      <c r="F733" s="766"/>
      <c r="G733" s="766"/>
      <c r="H733" s="766"/>
      <c r="I733" s="766"/>
      <c r="J733" s="766"/>
      <c r="K733" s="766"/>
      <c r="L733" s="766"/>
    </row>
    <row r="734" spans="1:12" ht="15.75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1378</v>
      </c>
      <c r="I734" s="766"/>
      <c r="J734" s="766"/>
      <c r="K734" s="766"/>
      <c r="L734" s="766"/>
    </row>
    <row r="735" spans="1:12" ht="18">
      <c r="A735" s="8"/>
      <c r="B735" s="1745" t="str">
        <f>$B$9</f>
        <v>ПГТ "НИКОЛА ЙОНКОВ ВАПЦАРОВ"</v>
      </c>
      <c r="C735" s="1746"/>
      <c r="D735" s="1747"/>
      <c r="E735" s="1059" t="str">
        <f>$E$9</f>
        <v>01.01.2020</v>
      </c>
      <c r="F735" s="1144" t="str">
        <f>$F$9</f>
        <v>31.12.2020</v>
      </c>
      <c r="G735" s="766"/>
      <c r="H735" s="766"/>
      <c r="I735" s="766"/>
      <c r="J735" s="766"/>
      <c r="K735" s="402"/>
      <c r="L735" s="402"/>
    </row>
    <row r="736" spans="1:12" ht="15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>
      <c r="A738" s="8"/>
      <c r="B738" s="1733" t="e">
        <f>$B$12</f>
        <v>#N/A</v>
      </c>
      <c r="C738" s="1734"/>
      <c r="D738" s="1735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thickBot="1">
      <c r="A741" s="8"/>
      <c r="B741" s="1146"/>
      <c r="C741" s="1112"/>
      <c r="D741" s="1272" t="s">
        <v>874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>
      <c r="A742" s="8"/>
      <c r="B742" s="1274" t="s">
        <v>816</v>
      </c>
      <c r="C742" s="1275" t="s">
        <v>817</v>
      </c>
      <c r="D742" s="1276" t="s">
        <v>818</v>
      </c>
      <c r="E742" s="1277" t="s">
        <v>819</v>
      </c>
      <c r="F742" s="1504"/>
      <c r="G742" s="1504"/>
      <c r="H742" s="1278" t="s">
        <v>820</v>
      </c>
      <c r="I742" s="767"/>
      <c r="J742" s="767"/>
      <c r="K742" s="767"/>
      <c r="L742" s="767"/>
    </row>
    <row r="743" spans="1:12" ht="15.75">
      <c r="A743" s="10">
        <v>905</v>
      </c>
      <c r="B743" s="1279"/>
      <c r="C743" s="1280" t="s">
        <v>821</v>
      </c>
      <c r="D743" s="1281" t="s">
        <v>822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>
      <c r="A744" s="10">
        <v>906</v>
      </c>
      <c r="B744" s="1282"/>
      <c r="C744" s="1283" t="s">
        <v>823</v>
      </c>
      <c r="D744" s="1284" t="s">
        <v>824</v>
      </c>
      <c r="E744" s="1306"/>
      <c r="F744" s="1531"/>
      <c r="G744" s="1531"/>
      <c r="H744" s="1307">
        <v>7</v>
      </c>
      <c r="I744" s="767"/>
      <c r="J744" s="767"/>
      <c r="K744" s="767"/>
      <c r="L744" s="767"/>
    </row>
    <row r="745" spans="1:12" ht="15">
      <c r="A745" s="10">
        <v>907</v>
      </c>
      <c r="B745" s="1285"/>
      <c r="C745" s="1286" t="s">
        <v>825</v>
      </c>
      <c r="D745" s="1287" t="s">
        <v>826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>
      <c r="A746" s="10">
        <v>910</v>
      </c>
      <c r="B746" s="1279"/>
      <c r="C746" s="1280" t="s">
        <v>827</v>
      </c>
      <c r="D746" s="1281" t="s">
        <v>828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>
      <c r="A747" s="10">
        <v>911</v>
      </c>
      <c r="B747" s="1282"/>
      <c r="C747" s="1283" t="s">
        <v>829</v>
      </c>
      <c r="D747" s="1284" t="s">
        <v>824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">
      <c r="A748" s="10">
        <v>912</v>
      </c>
      <c r="B748" s="1288"/>
      <c r="C748" s="1289" t="s">
        <v>830</v>
      </c>
      <c r="D748" s="1290" t="s">
        <v>831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>
      <c r="A749" s="10">
        <v>920</v>
      </c>
      <c r="B749" s="1279"/>
      <c r="C749" s="1280" t="s">
        <v>832</v>
      </c>
      <c r="D749" s="1281" t="s">
        <v>833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>
      <c r="A750" s="10">
        <v>921</v>
      </c>
      <c r="B750" s="1282"/>
      <c r="C750" s="1291" t="s">
        <v>834</v>
      </c>
      <c r="D750" s="1292" t="s">
        <v>835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">
      <c r="A751" s="10">
        <v>922</v>
      </c>
      <c r="B751" s="1288"/>
      <c r="C751" s="1286" t="s">
        <v>836</v>
      </c>
      <c r="D751" s="1287" t="s">
        <v>837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>
      <c r="A752" s="10">
        <v>930</v>
      </c>
      <c r="B752" s="1279"/>
      <c r="C752" s="1280" t="s">
        <v>838</v>
      </c>
      <c r="D752" s="1281" t="s">
        <v>839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>
      <c r="A753" s="10">
        <v>931</v>
      </c>
      <c r="B753" s="1282"/>
      <c r="C753" s="1291" t="s">
        <v>840</v>
      </c>
      <c r="D753" s="1292" t="s">
        <v>841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">
      <c r="A754" s="10">
        <v>932</v>
      </c>
      <c r="B754" s="1288"/>
      <c r="C754" s="1286" t="s">
        <v>842</v>
      </c>
      <c r="D754" s="1287" t="s">
        <v>843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>
      <c r="A755" s="9">
        <v>935</v>
      </c>
      <c r="B755" s="1279"/>
      <c r="C755" s="1280" t="s">
        <v>844</v>
      </c>
      <c r="D755" s="1281" t="s">
        <v>1851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>
      <c r="A756" s="10">
        <v>940</v>
      </c>
      <c r="B756" s="1279"/>
      <c r="C756" s="1280" t="s">
        <v>1852</v>
      </c>
      <c r="D756" s="1281" t="s">
        <v>1500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>
      <c r="A757" s="10">
        <v>950</v>
      </c>
      <c r="B757" s="1279"/>
      <c r="C757" s="1280" t="s">
        <v>1853</v>
      </c>
      <c r="D757" s="1281" t="s">
        <v>1498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>
      <c r="A758" s="10">
        <v>953</v>
      </c>
      <c r="B758" s="1279"/>
      <c r="C758" s="1280" t="s">
        <v>1854</v>
      </c>
      <c r="D758" s="1281" t="s">
        <v>1499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>
      <c r="A759" s="10">
        <v>954</v>
      </c>
      <c r="B759" s="1279"/>
      <c r="C759" s="1280" t="s">
        <v>1855</v>
      </c>
      <c r="D759" s="1281" t="s">
        <v>1856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>
      <c r="A760" s="10">
        <v>955</v>
      </c>
      <c r="B760" s="1279"/>
      <c r="C760" s="1280" t="s">
        <v>1857</v>
      </c>
      <c r="D760" s="1281" t="s">
        <v>1858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>
      <c r="A761" s="10">
        <v>956</v>
      </c>
      <c r="B761" s="1279"/>
      <c r="C761" s="1280" t="s">
        <v>1859</v>
      </c>
      <c r="D761" s="1281" t="s">
        <v>1860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>
      <c r="A762" s="10">
        <v>958</v>
      </c>
      <c r="B762" s="1279"/>
      <c r="C762" s="1280" t="s">
        <v>1861</v>
      </c>
      <c r="D762" s="1281" t="s">
        <v>1862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>
      <c r="A763" s="10">
        <v>959</v>
      </c>
      <c r="B763" s="1279"/>
      <c r="C763" s="1280" t="s">
        <v>1863</v>
      </c>
      <c r="D763" s="1281" t="s">
        <v>1864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thickBot="1">
      <c r="A764" s="10">
        <v>960</v>
      </c>
      <c r="B764" s="1293"/>
      <c r="C764" s="1294" t="s">
        <v>1865</v>
      </c>
      <c r="D764" s="1295" t="s">
        <v>1866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thickTop="1">
      <c r="A765" s="10"/>
      <c r="B765" s="1296" t="s">
        <v>1376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>
      <c r="A766" s="10"/>
      <c r="B766" s="1736" t="s">
        <v>1867</v>
      </c>
      <c r="C766" s="1736"/>
      <c r="D766" s="1736"/>
      <c r="E766" s="767"/>
      <c r="F766" s="767"/>
      <c r="G766" s="767"/>
      <c r="H766" s="767"/>
      <c r="I766" s="767"/>
      <c r="J766" s="767"/>
      <c r="K766" s="767"/>
      <c r="L766" s="767"/>
    </row>
    <row r="767" spans="1:14" ht="15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43" t="str">
        <f>$B$7</f>
        <v>ОТЧЕТНИ ДАННИ ПО ЕБК ЗА ИЗПЪЛНЕНИЕТО НА БЮДЖЕТА</v>
      </c>
      <c r="C769" s="1744"/>
      <c r="D769" s="1744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1378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45" t="str">
        <f>$B$9</f>
        <v>ПГТ "НИКОЛА ЙОНКОВ ВАПЦАРОВ"</v>
      </c>
      <c r="C771" s="1746"/>
      <c r="D771" s="1747"/>
      <c r="E771" s="1059" t="str">
        <f>$E$9</f>
        <v>01.01.2020</v>
      </c>
      <c r="F771" s="1144" t="str">
        <f>$F$9</f>
        <v>31.12.2020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33" t="e">
        <f>$B$12</f>
        <v>#N/A</v>
      </c>
      <c r="C774" s="1734"/>
      <c r="D774" s="1735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867</v>
      </c>
      <c r="E778" s="1763" t="s">
        <v>1917</v>
      </c>
      <c r="F778" s="1764"/>
      <c r="G778" s="1764"/>
      <c r="H778" s="1765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5.5" customHeight="1">
      <c r="B779" s="1166" t="s">
        <v>1432</v>
      </c>
      <c r="C779" s="1167" t="s">
        <v>571</v>
      </c>
      <c r="D779" s="1168" t="s">
        <v>868</v>
      </c>
      <c r="E779" s="1542" t="s">
        <v>1912</v>
      </c>
      <c r="F779" s="1542" t="s">
        <v>1906</v>
      </c>
      <c r="G779" s="1542" t="s">
        <v>1922</v>
      </c>
      <c r="H779" s="1542" t="s">
        <v>1907</v>
      </c>
      <c r="I779" s="1542" t="s">
        <v>1908</v>
      </c>
      <c r="J779" s="1542" t="s">
        <v>1909</v>
      </c>
      <c r="K779" s="1542" t="s">
        <v>1910</v>
      </c>
      <c r="L779" s="1543" t="s">
        <v>1911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1024</v>
      </c>
      <c r="E780" s="501" t="s">
        <v>1884</v>
      </c>
      <c r="F780" s="501" t="s">
        <v>1885</v>
      </c>
      <c r="G780" s="760" t="s">
        <v>875</v>
      </c>
      <c r="H780" s="761" t="s">
        <v>876</v>
      </c>
      <c r="I780" s="761" t="s">
        <v>847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1789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1548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869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59" t="s">
        <v>1025</v>
      </c>
      <c r="D785" s="1749"/>
      <c r="E785" s="1480">
        <f aca="true" t="shared" si="153" ref="E785:L785">SUM(E786:E787)</f>
        <v>0</v>
      </c>
      <c r="F785" s="508">
        <f t="shared" si="153"/>
        <v>0</v>
      </c>
      <c r="G785" s="508">
        <f t="shared" si="153"/>
        <v>0</v>
      </c>
      <c r="H785" s="508">
        <f t="shared" si="153"/>
        <v>0</v>
      </c>
      <c r="I785" s="607">
        <f t="shared" si="153"/>
        <v>0</v>
      </c>
      <c r="J785" s="608">
        <f t="shared" si="153"/>
        <v>0</v>
      </c>
      <c r="K785" s="608">
        <f t="shared" si="153"/>
        <v>0</v>
      </c>
      <c r="L785" s="609">
        <f t="shared" si="153"/>
        <v>0</v>
      </c>
      <c r="M785" s="1479">
        <f aca="true" t="shared" si="154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1026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4"/>
      </c>
      <c r="N786" s="538"/>
    </row>
    <row r="787" spans="1:14" ht="36" customHeight="1">
      <c r="A787" s="8">
        <v>15</v>
      </c>
      <c r="B787" s="1188"/>
      <c r="C787" s="1191">
        <v>102</v>
      </c>
      <c r="D787" s="1192" t="s">
        <v>1027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4"/>
      </c>
      <c r="N787" s="538"/>
    </row>
    <row r="788" spans="1:14" ht="15.75">
      <c r="A788" s="7">
        <v>35</v>
      </c>
      <c r="B788" s="1187">
        <v>200</v>
      </c>
      <c r="C788" s="1750" t="s">
        <v>1028</v>
      </c>
      <c r="D788" s="1750"/>
      <c r="E788" s="1480">
        <f aca="true" t="shared" si="155" ref="E788:L788">SUM(E789:E793)</f>
        <v>0</v>
      </c>
      <c r="F788" s="1480">
        <f t="shared" si="155"/>
        <v>0</v>
      </c>
      <c r="G788" s="1480">
        <f t="shared" si="155"/>
        <v>0</v>
      </c>
      <c r="H788" s="1480">
        <f t="shared" si="155"/>
        <v>0</v>
      </c>
      <c r="I788" s="1480">
        <f t="shared" si="155"/>
        <v>0</v>
      </c>
      <c r="J788" s="608">
        <f t="shared" si="155"/>
        <v>0</v>
      </c>
      <c r="K788" s="608">
        <f t="shared" si="155"/>
        <v>0</v>
      </c>
      <c r="L788" s="609">
        <f t="shared" si="155"/>
        <v>0</v>
      </c>
      <c r="M788" s="1479">
        <f t="shared" si="154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1029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4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1030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4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6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4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6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4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6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4"/>
      </c>
      <c r="N793" s="538"/>
    </row>
    <row r="794" spans="1:14" ht="15.75">
      <c r="A794" s="7">
        <v>65</v>
      </c>
      <c r="B794" s="1187">
        <v>500</v>
      </c>
      <c r="C794" s="1751" t="s">
        <v>726</v>
      </c>
      <c r="D794" s="1751"/>
      <c r="E794" s="1480">
        <f aca="true" t="shared" si="157" ref="E794:L794">SUM(E795:E799)</f>
        <v>0</v>
      </c>
      <c r="F794" s="1480">
        <f t="shared" si="157"/>
        <v>0</v>
      </c>
      <c r="G794" s="1480">
        <f t="shared" si="157"/>
        <v>0</v>
      </c>
      <c r="H794" s="1480">
        <f t="shared" si="157"/>
        <v>0</v>
      </c>
      <c r="I794" s="607">
        <f t="shared" si="157"/>
        <v>0</v>
      </c>
      <c r="J794" s="608">
        <f t="shared" si="157"/>
        <v>0</v>
      </c>
      <c r="K794" s="608">
        <f t="shared" si="157"/>
        <v>0</v>
      </c>
      <c r="L794" s="609">
        <f t="shared" si="157"/>
        <v>0</v>
      </c>
      <c r="M794" s="1479">
        <f t="shared" si="154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6"/>
        <v>0</v>
      </c>
      <c r="F795" s="1519"/>
      <c r="G795" s="1519"/>
      <c r="H795" s="655"/>
      <c r="I795" s="588"/>
      <c r="J795" s="588"/>
      <c r="K795" s="588"/>
      <c r="L795" s="580">
        <f aca="true" t="shared" si="158" ref="L795:L800">SUM(I795:K795)</f>
        <v>0</v>
      </c>
      <c r="M795" s="1479">
        <f t="shared" si="154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6"/>
        <v>0</v>
      </c>
      <c r="F796" s="1521"/>
      <c r="G796" s="1521"/>
      <c r="H796" s="657"/>
      <c r="I796" s="588"/>
      <c r="J796" s="588"/>
      <c r="K796" s="588"/>
      <c r="L796" s="580">
        <f t="shared" si="158"/>
        <v>0</v>
      </c>
      <c r="M796" s="1479">
        <f t="shared" si="154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6"/>
        <v>0</v>
      </c>
      <c r="F797" s="1521"/>
      <c r="G797" s="1521"/>
      <c r="H797" s="657"/>
      <c r="I797" s="588"/>
      <c r="J797" s="588"/>
      <c r="K797" s="588"/>
      <c r="L797" s="580">
        <f t="shared" si="158"/>
        <v>0</v>
      </c>
      <c r="M797" s="1479">
        <f t="shared" si="154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6"/>
        <v>0</v>
      </c>
      <c r="F798" s="1521"/>
      <c r="G798" s="1521"/>
      <c r="H798" s="657"/>
      <c r="I798" s="588"/>
      <c r="J798" s="588"/>
      <c r="K798" s="588"/>
      <c r="L798" s="580">
        <f t="shared" si="158"/>
        <v>0</v>
      </c>
      <c r="M798" s="1479">
        <f t="shared" si="154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6"/>
        <v>0</v>
      </c>
      <c r="F799" s="1520"/>
      <c r="G799" s="1520"/>
      <c r="H799" s="656"/>
      <c r="I799" s="588"/>
      <c r="J799" s="588"/>
      <c r="K799" s="588"/>
      <c r="L799" s="580">
        <f t="shared" si="158"/>
        <v>0</v>
      </c>
      <c r="M799" s="1479">
        <f t="shared" si="154"/>
      </c>
      <c r="N799" s="538"/>
    </row>
    <row r="800" spans="1:14" ht="15.75">
      <c r="A800" s="7">
        <v>115</v>
      </c>
      <c r="B800" s="1187">
        <v>800</v>
      </c>
      <c r="C800" s="1752" t="s">
        <v>870</v>
      </c>
      <c r="D800" s="1753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8"/>
        <v>0</v>
      </c>
      <c r="M800" s="1479">
        <f t="shared" si="154"/>
      </c>
      <c r="N800" s="538"/>
    </row>
    <row r="801" spans="1:14" ht="15.75">
      <c r="A801" s="7">
        <v>125</v>
      </c>
      <c r="B801" s="1187">
        <v>1000</v>
      </c>
      <c r="C801" s="1750" t="s">
        <v>733</v>
      </c>
      <c r="D801" s="1750"/>
      <c r="E801" s="1465">
        <f aca="true" t="shared" si="159" ref="E801:L801">SUM(E802:E818)</f>
        <v>0</v>
      </c>
      <c r="F801" s="1465">
        <f t="shared" si="159"/>
        <v>0</v>
      </c>
      <c r="G801" s="1465">
        <f t="shared" si="159"/>
        <v>0</v>
      </c>
      <c r="H801" s="1465">
        <f t="shared" si="159"/>
        <v>0</v>
      </c>
      <c r="I801" s="607">
        <f t="shared" si="159"/>
        <v>0</v>
      </c>
      <c r="J801" s="608">
        <f t="shared" si="159"/>
        <v>0</v>
      </c>
      <c r="K801" s="608">
        <f t="shared" si="159"/>
        <v>0</v>
      </c>
      <c r="L801" s="609">
        <f t="shared" si="159"/>
        <v>0</v>
      </c>
      <c r="M801" s="1479">
        <f t="shared" si="154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60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1" ref="L802:L831">SUM(I802:K802)</f>
        <v>0</v>
      </c>
      <c r="M802" s="1479">
        <f t="shared" si="154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60"/>
        <v>0</v>
      </c>
      <c r="F803" s="1521"/>
      <c r="G803" s="1521"/>
      <c r="H803" s="657"/>
      <c r="I803" s="581"/>
      <c r="J803" s="582"/>
      <c r="K803" s="582"/>
      <c r="L803" s="580">
        <f t="shared" si="161"/>
        <v>0</v>
      </c>
      <c r="M803" s="1479">
        <f t="shared" si="154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60"/>
        <v>0</v>
      </c>
      <c r="F804" s="1521"/>
      <c r="G804" s="1521"/>
      <c r="H804" s="657"/>
      <c r="I804" s="581"/>
      <c r="J804" s="582"/>
      <c r="K804" s="582"/>
      <c r="L804" s="580">
        <f t="shared" si="161"/>
        <v>0</v>
      </c>
      <c r="M804" s="1479">
        <f t="shared" si="154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60"/>
        <v>0</v>
      </c>
      <c r="F805" s="1521"/>
      <c r="G805" s="1521"/>
      <c r="H805" s="657"/>
      <c r="I805" s="581"/>
      <c r="J805" s="582"/>
      <c r="K805" s="582"/>
      <c r="L805" s="580">
        <f t="shared" si="161"/>
        <v>0</v>
      </c>
      <c r="M805" s="1479">
        <f t="shared" si="154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60"/>
        <v>0</v>
      </c>
      <c r="F806" s="1521"/>
      <c r="G806" s="1521"/>
      <c r="H806" s="657"/>
      <c r="I806" s="581"/>
      <c r="J806" s="582"/>
      <c r="K806" s="582"/>
      <c r="L806" s="580">
        <f t="shared" si="161"/>
        <v>0</v>
      </c>
      <c r="M806" s="1479">
        <f t="shared" si="154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60"/>
        <v>0</v>
      </c>
      <c r="F807" s="1523"/>
      <c r="G807" s="1523"/>
      <c r="H807" s="658"/>
      <c r="I807" s="641"/>
      <c r="J807" s="642"/>
      <c r="K807" s="642"/>
      <c r="L807" s="580">
        <f t="shared" si="161"/>
        <v>0</v>
      </c>
      <c r="M807" s="1479">
        <f t="shared" si="154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60"/>
        <v>0</v>
      </c>
      <c r="F808" s="1524"/>
      <c r="G808" s="1524"/>
      <c r="H808" s="660"/>
      <c r="I808" s="586"/>
      <c r="J808" s="587"/>
      <c r="K808" s="587"/>
      <c r="L808" s="580">
        <f t="shared" si="161"/>
        <v>0</v>
      </c>
      <c r="M808" s="1479">
        <f t="shared" si="154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60"/>
        <v>0</v>
      </c>
      <c r="F809" s="1525"/>
      <c r="G809" s="1525"/>
      <c r="H809" s="662"/>
      <c r="I809" s="584"/>
      <c r="J809" s="585"/>
      <c r="K809" s="585"/>
      <c r="L809" s="580">
        <f t="shared" si="161"/>
        <v>0</v>
      </c>
      <c r="M809" s="1479">
        <f t="shared" si="154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60"/>
        <v>0</v>
      </c>
      <c r="F810" s="1524"/>
      <c r="G810" s="1524"/>
      <c r="H810" s="660"/>
      <c r="I810" s="586"/>
      <c r="J810" s="587"/>
      <c r="K810" s="587"/>
      <c r="L810" s="580">
        <f t="shared" si="161"/>
        <v>0</v>
      </c>
      <c r="M810" s="1479">
        <f t="shared" si="154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60"/>
        <v>0</v>
      </c>
      <c r="F811" s="1521"/>
      <c r="G811" s="1521"/>
      <c r="H811" s="657"/>
      <c r="I811" s="581"/>
      <c r="J811" s="582"/>
      <c r="K811" s="582"/>
      <c r="L811" s="580">
        <f t="shared" si="161"/>
        <v>0</v>
      </c>
      <c r="M811" s="1479">
        <f t="shared" si="154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1444</v>
      </c>
      <c r="E812" s="647">
        <f t="shared" si="160"/>
        <v>0</v>
      </c>
      <c r="F812" s="1525"/>
      <c r="G812" s="1525"/>
      <c r="H812" s="662"/>
      <c r="I812" s="584"/>
      <c r="J812" s="585"/>
      <c r="K812" s="585"/>
      <c r="L812" s="580">
        <f t="shared" si="161"/>
        <v>0</v>
      </c>
      <c r="M812" s="1479">
        <f t="shared" si="154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60"/>
        <v>0</v>
      </c>
      <c r="F813" s="1524"/>
      <c r="G813" s="1524"/>
      <c r="H813" s="660"/>
      <c r="I813" s="586"/>
      <c r="J813" s="587"/>
      <c r="K813" s="587"/>
      <c r="L813" s="580">
        <f t="shared" si="161"/>
        <v>0</v>
      </c>
      <c r="M813" s="1479">
        <f t="shared" si="154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60"/>
        <v>0</v>
      </c>
      <c r="F814" s="1525"/>
      <c r="G814" s="1525"/>
      <c r="H814" s="662"/>
      <c r="I814" s="584"/>
      <c r="J814" s="585"/>
      <c r="K814" s="585"/>
      <c r="L814" s="580">
        <f t="shared" si="161"/>
        <v>0</v>
      </c>
      <c r="M814" s="1479">
        <f t="shared" si="154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60"/>
        <v>0</v>
      </c>
      <c r="F815" s="1526"/>
      <c r="G815" s="1526"/>
      <c r="H815" s="664"/>
      <c r="I815" s="742"/>
      <c r="J815" s="743"/>
      <c r="K815" s="743"/>
      <c r="L815" s="580">
        <f t="shared" si="161"/>
        <v>0</v>
      </c>
      <c r="M815" s="1479">
        <f t="shared" si="154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1445</v>
      </c>
      <c r="E816" s="647">
        <f t="shared" si="160"/>
        <v>0</v>
      </c>
      <c r="F816" s="1524"/>
      <c r="G816" s="1524"/>
      <c r="H816" s="660"/>
      <c r="I816" s="586"/>
      <c r="J816" s="587"/>
      <c r="K816" s="587"/>
      <c r="L816" s="580">
        <f t="shared" si="161"/>
        <v>0</v>
      </c>
      <c r="M816" s="1479">
        <f t="shared" si="154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60"/>
        <v>0</v>
      </c>
      <c r="F817" s="1521"/>
      <c r="G817" s="1521"/>
      <c r="H817" s="657"/>
      <c r="I817" s="581"/>
      <c r="J817" s="582"/>
      <c r="K817" s="582"/>
      <c r="L817" s="580">
        <f t="shared" si="161"/>
        <v>0</v>
      </c>
      <c r="M817" s="1479">
        <f aca="true" t="shared" si="162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60"/>
        <v>0</v>
      </c>
      <c r="F818" s="1520"/>
      <c r="G818" s="1520"/>
      <c r="H818" s="656"/>
      <c r="I818" s="588"/>
      <c r="J818" s="589"/>
      <c r="K818" s="589"/>
      <c r="L818" s="580">
        <f t="shared" si="161"/>
        <v>0</v>
      </c>
      <c r="M818" s="1479">
        <f t="shared" si="162"/>
      </c>
      <c r="N818" s="538"/>
    </row>
    <row r="819" spans="1:14" ht="15.75">
      <c r="A819" s="7">
        <v>216</v>
      </c>
      <c r="B819" s="1187">
        <v>1900</v>
      </c>
      <c r="C819" s="1738" t="s">
        <v>752</v>
      </c>
      <c r="D819" s="1738"/>
      <c r="E819" s="1465">
        <f aca="true" t="shared" si="163" ref="E819:L819">SUM(E820:E822)</f>
        <v>0</v>
      </c>
      <c r="F819" s="1465">
        <f t="shared" si="163"/>
        <v>0</v>
      </c>
      <c r="G819" s="1465">
        <f t="shared" si="163"/>
        <v>0</v>
      </c>
      <c r="H819" s="1465">
        <f t="shared" si="163"/>
        <v>0</v>
      </c>
      <c r="I819" s="1465">
        <f t="shared" si="163"/>
        <v>0</v>
      </c>
      <c r="J819" s="1465">
        <f t="shared" si="163"/>
        <v>0</v>
      </c>
      <c r="K819" s="1465">
        <f t="shared" si="163"/>
        <v>0</v>
      </c>
      <c r="L819" s="1465">
        <f t="shared" si="163"/>
        <v>0</v>
      </c>
      <c r="M819" s="1479">
        <f t="shared" si="162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60"/>
        <v>0</v>
      </c>
      <c r="F820" s="1519"/>
      <c r="G820" s="1519"/>
      <c r="H820" s="655"/>
      <c r="I820" s="578"/>
      <c r="J820" s="579"/>
      <c r="K820" s="579"/>
      <c r="L820" s="580">
        <f t="shared" si="161"/>
        <v>0</v>
      </c>
      <c r="M820" s="1479">
        <f t="shared" si="162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60"/>
        <v>0</v>
      </c>
      <c r="F821" s="1521"/>
      <c r="G821" s="1521"/>
      <c r="H821" s="657"/>
      <c r="I821" s="581"/>
      <c r="J821" s="582"/>
      <c r="K821" s="582"/>
      <c r="L821" s="580">
        <f t="shared" si="161"/>
        <v>0</v>
      </c>
      <c r="M821" s="1479">
        <f t="shared" si="162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60"/>
        <v>0</v>
      </c>
      <c r="F822" s="1520"/>
      <c r="G822" s="1520"/>
      <c r="H822" s="656"/>
      <c r="I822" s="588"/>
      <c r="J822" s="589"/>
      <c r="K822" s="589"/>
      <c r="L822" s="580">
        <f t="shared" si="161"/>
        <v>0</v>
      </c>
      <c r="M822" s="1479">
        <f t="shared" si="162"/>
      </c>
      <c r="N822" s="538"/>
    </row>
    <row r="823" spans="1:14" ht="15.75">
      <c r="A823" s="7">
        <v>220</v>
      </c>
      <c r="B823" s="1187">
        <v>2100</v>
      </c>
      <c r="C823" s="1738" t="s">
        <v>0</v>
      </c>
      <c r="D823" s="1738"/>
      <c r="E823" s="1465">
        <f aca="true" t="shared" si="164" ref="E823:L823">SUM(E824:E828)</f>
        <v>0</v>
      </c>
      <c r="F823" s="1465">
        <f t="shared" si="164"/>
        <v>0</v>
      </c>
      <c r="G823" s="1465">
        <f t="shared" si="164"/>
        <v>0</v>
      </c>
      <c r="H823" s="1465">
        <f t="shared" si="164"/>
        <v>0</v>
      </c>
      <c r="I823" s="607">
        <f t="shared" si="164"/>
        <v>0</v>
      </c>
      <c r="J823" s="608">
        <f t="shared" si="164"/>
        <v>0</v>
      </c>
      <c r="K823" s="608">
        <f t="shared" si="164"/>
        <v>0</v>
      </c>
      <c r="L823" s="609">
        <f t="shared" si="164"/>
        <v>0</v>
      </c>
      <c r="M823" s="1479">
        <f t="shared" si="162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60"/>
        <v>0</v>
      </c>
      <c r="F824" s="1519"/>
      <c r="G824" s="1519"/>
      <c r="H824" s="655"/>
      <c r="I824" s="578"/>
      <c r="J824" s="579"/>
      <c r="K824" s="579"/>
      <c r="L824" s="580">
        <f t="shared" si="161"/>
        <v>0</v>
      </c>
      <c r="M824" s="1479">
        <f t="shared" si="162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60"/>
        <v>0</v>
      </c>
      <c r="F825" s="1521"/>
      <c r="G825" s="1521"/>
      <c r="H825" s="657"/>
      <c r="I825" s="581"/>
      <c r="J825" s="582"/>
      <c r="K825" s="582"/>
      <c r="L825" s="580">
        <f t="shared" si="161"/>
        <v>0</v>
      </c>
      <c r="M825" s="1479">
        <f t="shared" si="162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871</v>
      </c>
      <c r="E826" s="647">
        <f t="shared" si="160"/>
        <v>0</v>
      </c>
      <c r="F826" s="1521"/>
      <c r="G826" s="1521"/>
      <c r="H826" s="657"/>
      <c r="I826" s="581"/>
      <c r="J826" s="582"/>
      <c r="K826" s="582"/>
      <c r="L826" s="580">
        <f t="shared" si="161"/>
        <v>0</v>
      </c>
      <c r="M826" s="1479">
        <f t="shared" si="162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60"/>
        <v>0</v>
      </c>
      <c r="F827" s="1521"/>
      <c r="G827" s="1521"/>
      <c r="H827" s="657"/>
      <c r="I827" s="581"/>
      <c r="J827" s="582"/>
      <c r="K827" s="582"/>
      <c r="L827" s="580">
        <f t="shared" si="161"/>
        <v>0</v>
      </c>
      <c r="M827" s="1479">
        <f t="shared" si="162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60"/>
        <v>0</v>
      </c>
      <c r="F828" s="1520"/>
      <c r="G828" s="1520"/>
      <c r="H828" s="656"/>
      <c r="I828" s="588"/>
      <c r="J828" s="589"/>
      <c r="K828" s="582"/>
      <c r="L828" s="580">
        <f t="shared" si="161"/>
        <v>0</v>
      </c>
      <c r="M828" s="1479">
        <f t="shared" si="162"/>
      </c>
      <c r="N828" s="538"/>
    </row>
    <row r="829" spans="1:14" ht="15.75">
      <c r="A829" s="7">
        <v>250</v>
      </c>
      <c r="B829" s="1187">
        <v>2200</v>
      </c>
      <c r="C829" s="1738" t="s">
        <v>752</v>
      </c>
      <c r="D829" s="1738"/>
      <c r="E829" s="1465">
        <f aca="true" t="shared" si="165" ref="E829:L829">SUM(E830:E831)</f>
        <v>0</v>
      </c>
      <c r="F829" s="1465">
        <f t="shared" si="165"/>
        <v>0</v>
      </c>
      <c r="G829" s="1465">
        <f t="shared" si="165"/>
        <v>0</v>
      </c>
      <c r="H829" s="1465">
        <f t="shared" si="165"/>
        <v>0</v>
      </c>
      <c r="I829" s="607">
        <f t="shared" si="165"/>
        <v>0</v>
      </c>
      <c r="J829" s="608">
        <f t="shared" si="165"/>
        <v>0</v>
      </c>
      <c r="K829" s="608">
        <f t="shared" si="165"/>
        <v>0</v>
      </c>
      <c r="L829" s="609">
        <f t="shared" si="165"/>
        <v>0</v>
      </c>
      <c r="M829" s="1479">
        <f t="shared" si="162"/>
      </c>
      <c r="N829" s="538"/>
    </row>
    <row r="830" spans="1:14" ht="15.75">
      <c r="A830" s="8">
        <v>260</v>
      </c>
      <c r="B830" s="1194"/>
      <c r="C830" s="1189">
        <v>2221</v>
      </c>
      <c r="D830" s="1190" t="s">
        <v>309</v>
      </c>
      <c r="E830" s="647">
        <f t="shared" si="160"/>
        <v>0</v>
      </c>
      <c r="F830" s="1519"/>
      <c r="G830" s="1519"/>
      <c r="H830" s="655"/>
      <c r="I830" s="578"/>
      <c r="J830" s="579"/>
      <c r="K830" s="579"/>
      <c r="L830" s="580">
        <f t="shared" si="161"/>
        <v>0</v>
      </c>
      <c r="M830" s="1479">
        <f t="shared" si="162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60"/>
        <v>0</v>
      </c>
      <c r="F831" s="1520"/>
      <c r="G831" s="1520"/>
      <c r="H831" s="656"/>
      <c r="I831" s="588"/>
      <c r="J831" s="589"/>
      <c r="K831" s="589"/>
      <c r="L831" s="580">
        <f t="shared" si="161"/>
        <v>0</v>
      </c>
      <c r="M831" s="1479">
        <f t="shared" si="162"/>
      </c>
      <c r="N831" s="538"/>
    </row>
    <row r="832" spans="1:14" ht="15.75">
      <c r="A832" s="7">
        <v>270</v>
      </c>
      <c r="B832" s="1187">
        <v>2500</v>
      </c>
      <c r="C832" s="1738" t="s">
        <v>754</v>
      </c>
      <c r="D832" s="1766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2"/>
      </c>
      <c r="N832" s="538"/>
    </row>
    <row r="833" spans="1:14" ht="15.75">
      <c r="A833" s="7">
        <v>290</v>
      </c>
      <c r="B833" s="1187">
        <v>2600</v>
      </c>
      <c r="C833" s="1748" t="s">
        <v>755</v>
      </c>
      <c r="D833" s="1749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2"/>
      </c>
      <c r="N833" s="538"/>
    </row>
    <row r="834" spans="1:14" ht="15.75">
      <c r="A834" s="16">
        <v>320</v>
      </c>
      <c r="B834" s="1187">
        <v>2700</v>
      </c>
      <c r="C834" s="1748" t="s">
        <v>756</v>
      </c>
      <c r="D834" s="1749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2"/>
      </c>
      <c r="N834" s="538"/>
    </row>
    <row r="835" spans="1:14" ht="15.75">
      <c r="A835" s="7">
        <v>330</v>
      </c>
      <c r="B835" s="1187">
        <v>2800</v>
      </c>
      <c r="C835" s="1748" t="s">
        <v>757</v>
      </c>
      <c r="D835" s="1749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2"/>
      </c>
      <c r="N835" s="538"/>
    </row>
    <row r="836" spans="1:14" ht="15.75">
      <c r="A836" s="7">
        <v>350</v>
      </c>
      <c r="B836" s="1187">
        <v>2900</v>
      </c>
      <c r="C836" s="1738" t="s">
        <v>758</v>
      </c>
      <c r="D836" s="1738"/>
      <c r="E836" s="1465">
        <f aca="true" t="shared" si="166" ref="E836:L836">SUM(E837:E842)</f>
        <v>0</v>
      </c>
      <c r="F836" s="1465">
        <f t="shared" si="166"/>
        <v>0</v>
      </c>
      <c r="G836" s="1465">
        <f>SUM(G837:G842)</f>
        <v>0</v>
      </c>
      <c r="H836" s="1465">
        <f>SUM(H837:H842)</f>
        <v>0</v>
      </c>
      <c r="I836" s="607">
        <f t="shared" si="166"/>
        <v>0</v>
      </c>
      <c r="J836" s="608">
        <f t="shared" si="166"/>
        <v>0</v>
      </c>
      <c r="K836" s="608">
        <f t="shared" si="166"/>
        <v>0</v>
      </c>
      <c r="L836" s="609">
        <f t="shared" si="166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7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8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7"/>
        <v>0</v>
      </c>
      <c r="F838" s="1525"/>
      <c r="G838" s="1525"/>
      <c r="H838" s="662"/>
      <c r="I838" s="584"/>
      <c r="J838" s="585"/>
      <c r="K838" s="585"/>
      <c r="L838" s="580">
        <f t="shared" si="168"/>
        <v>0</v>
      </c>
      <c r="M838" s="1479">
        <f t="shared" si="162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7"/>
        <v>0</v>
      </c>
      <c r="F839" s="1527"/>
      <c r="G839" s="1527"/>
      <c r="H839" s="666"/>
      <c r="I839" s="748"/>
      <c r="J839" s="749"/>
      <c r="K839" s="749"/>
      <c r="L839" s="580">
        <f t="shared" si="168"/>
        <v>0</v>
      </c>
      <c r="M839" s="1479">
        <f t="shared" si="162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7"/>
        <v>0</v>
      </c>
      <c r="F840" s="1526"/>
      <c r="G840" s="1526"/>
      <c r="H840" s="664"/>
      <c r="I840" s="742"/>
      <c r="J840" s="743"/>
      <c r="K840" s="743"/>
      <c r="L840" s="580">
        <f t="shared" si="168"/>
        <v>0</v>
      </c>
      <c r="M840" s="1479">
        <f t="shared" si="162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7"/>
        <v>0</v>
      </c>
      <c r="F841" s="1524"/>
      <c r="G841" s="1524"/>
      <c r="H841" s="660"/>
      <c r="I841" s="586"/>
      <c r="J841" s="587"/>
      <c r="K841" s="587"/>
      <c r="L841" s="580">
        <f t="shared" si="168"/>
        <v>0</v>
      </c>
      <c r="M841" s="1479">
        <f t="shared" si="162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7"/>
        <v>0</v>
      </c>
      <c r="F842" s="1520"/>
      <c r="G842" s="1520"/>
      <c r="H842" s="656"/>
      <c r="I842" s="588"/>
      <c r="J842" s="589"/>
      <c r="K842" s="589"/>
      <c r="L842" s="580">
        <f t="shared" si="168"/>
        <v>0</v>
      </c>
      <c r="M842" s="1479">
        <f t="shared" si="162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9" ref="E843:L843">SUM(E844:E849)</f>
        <v>0</v>
      </c>
      <c r="F843" s="1465">
        <f t="shared" si="169"/>
        <v>0</v>
      </c>
      <c r="G843" s="1465">
        <f t="shared" si="169"/>
        <v>0</v>
      </c>
      <c r="H843" s="1465">
        <f t="shared" si="169"/>
        <v>0</v>
      </c>
      <c r="I843" s="607">
        <f t="shared" si="169"/>
        <v>0</v>
      </c>
      <c r="J843" s="608">
        <f t="shared" si="169"/>
        <v>0</v>
      </c>
      <c r="K843" s="608">
        <f t="shared" si="169"/>
        <v>0</v>
      </c>
      <c r="L843" s="609">
        <f t="shared" si="169"/>
        <v>0</v>
      </c>
      <c r="M843" s="1479">
        <f t="shared" si="162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7"/>
        <v>0</v>
      </c>
      <c r="F844" s="1519"/>
      <c r="G844" s="1519"/>
      <c r="H844" s="655"/>
      <c r="I844" s="578"/>
      <c r="J844" s="579"/>
      <c r="K844" s="589"/>
      <c r="L844" s="580">
        <f t="shared" si="168"/>
        <v>0</v>
      </c>
      <c r="M844" s="1479">
        <f t="shared" si="162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872</v>
      </c>
      <c r="E845" s="647">
        <f t="shared" si="167"/>
        <v>0</v>
      </c>
      <c r="F845" s="1521"/>
      <c r="G845" s="1521"/>
      <c r="H845" s="657"/>
      <c r="I845" s="581"/>
      <c r="J845" s="582"/>
      <c r="K845" s="589"/>
      <c r="L845" s="580">
        <f t="shared" si="168"/>
        <v>0</v>
      </c>
      <c r="M845" s="1479">
        <f t="shared" si="162"/>
      </c>
      <c r="N845" s="538"/>
    </row>
    <row r="846" spans="1:14" ht="15.75">
      <c r="A846" s="6">
        <v>400</v>
      </c>
      <c r="B846" s="1193"/>
      <c r="C846" s="1195">
        <v>3303</v>
      </c>
      <c r="D846" s="1236" t="s">
        <v>767</v>
      </c>
      <c r="E846" s="647">
        <f t="shared" si="167"/>
        <v>0</v>
      </c>
      <c r="F846" s="1521"/>
      <c r="G846" s="1521"/>
      <c r="H846" s="657"/>
      <c r="I846" s="581"/>
      <c r="J846" s="582"/>
      <c r="K846" s="589"/>
      <c r="L846" s="580">
        <f t="shared" si="168"/>
        <v>0</v>
      </c>
      <c r="M846" s="1479">
        <f t="shared" si="162"/>
      </c>
      <c r="N846" s="538"/>
    </row>
    <row r="847" spans="1:14" ht="15.75">
      <c r="A847" s="6">
        <v>401</v>
      </c>
      <c r="B847" s="1193"/>
      <c r="C847" s="1195">
        <v>3304</v>
      </c>
      <c r="D847" s="1236" t="s">
        <v>768</v>
      </c>
      <c r="E847" s="647">
        <f t="shared" si="167"/>
        <v>0</v>
      </c>
      <c r="F847" s="1521"/>
      <c r="G847" s="1521"/>
      <c r="H847" s="657"/>
      <c r="I847" s="581"/>
      <c r="J847" s="582"/>
      <c r="K847" s="589"/>
      <c r="L847" s="580">
        <f t="shared" si="168"/>
        <v>0</v>
      </c>
      <c r="M847" s="1479">
        <f t="shared" si="162"/>
      </c>
      <c r="N847" s="538"/>
    </row>
    <row r="848" spans="1:14" ht="15.75">
      <c r="A848" s="6">
        <v>402</v>
      </c>
      <c r="B848" s="1193"/>
      <c r="C848" s="1195">
        <v>3305</v>
      </c>
      <c r="D848" s="1236" t="s">
        <v>769</v>
      </c>
      <c r="E848" s="647">
        <f t="shared" si="167"/>
        <v>0</v>
      </c>
      <c r="F848" s="1521"/>
      <c r="G848" s="1521"/>
      <c r="H848" s="657"/>
      <c r="I848" s="581"/>
      <c r="J848" s="582"/>
      <c r="K848" s="589"/>
      <c r="L848" s="580">
        <f t="shared" si="168"/>
        <v>0</v>
      </c>
      <c r="M848" s="1479">
        <f t="shared" si="162"/>
      </c>
      <c r="N848" s="538"/>
    </row>
    <row r="849" spans="1:14" ht="15.75">
      <c r="A849" s="17">
        <v>403</v>
      </c>
      <c r="B849" s="1193"/>
      <c r="C849" s="1191">
        <v>3306</v>
      </c>
      <c r="D849" s="1237" t="s">
        <v>770</v>
      </c>
      <c r="E849" s="647">
        <f t="shared" si="167"/>
        <v>0</v>
      </c>
      <c r="F849" s="1520"/>
      <c r="G849" s="1520"/>
      <c r="H849" s="656"/>
      <c r="I849" s="588"/>
      <c r="J849" s="589"/>
      <c r="K849" s="589"/>
      <c r="L849" s="580">
        <f t="shared" si="168"/>
        <v>0</v>
      </c>
      <c r="M849" s="1479">
        <f aca="true" t="shared" si="170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38" t="s">
        <v>771</v>
      </c>
      <c r="D850" s="1738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70"/>
      </c>
      <c r="N850" s="538"/>
    </row>
    <row r="851" spans="1:14" ht="15.75">
      <c r="A851" s="7">
        <v>440</v>
      </c>
      <c r="B851" s="1187">
        <v>4000</v>
      </c>
      <c r="C851" s="1738" t="s">
        <v>772</v>
      </c>
      <c r="D851" s="1738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70"/>
      </c>
      <c r="N851" s="538"/>
    </row>
    <row r="852" spans="1:14" ht="15.75">
      <c r="A852" s="7">
        <v>450</v>
      </c>
      <c r="B852" s="1187">
        <v>4100</v>
      </c>
      <c r="C852" s="1738" t="s">
        <v>773</v>
      </c>
      <c r="D852" s="1738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70"/>
      </c>
      <c r="N852" s="538"/>
    </row>
    <row r="853" spans="1:14" ht="15.75">
      <c r="A853" s="7">
        <v>495</v>
      </c>
      <c r="B853" s="1187">
        <v>4200</v>
      </c>
      <c r="C853" s="1738" t="s">
        <v>774</v>
      </c>
      <c r="D853" s="1738"/>
      <c r="E853" s="1465">
        <f aca="true" t="shared" si="171" ref="E853:L853">SUM(E854:E859)</f>
        <v>0</v>
      </c>
      <c r="F853" s="1465">
        <f t="shared" si="171"/>
        <v>0</v>
      </c>
      <c r="G853" s="1465">
        <f t="shared" si="171"/>
        <v>0</v>
      </c>
      <c r="H853" s="1465">
        <f t="shared" si="171"/>
        <v>0</v>
      </c>
      <c r="I853" s="607">
        <f t="shared" si="171"/>
        <v>0</v>
      </c>
      <c r="J853" s="608">
        <f t="shared" si="171"/>
        <v>0</v>
      </c>
      <c r="K853" s="608">
        <f t="shared" si="171"/>
        <v>0</v>
      </c>
      <c r="L853" s="609">
        <f t="shared" si="171"/>
        <v>0</v>
      </c>
      <c r="M853" s="1479">
        <f t="shared" si="170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775</v>
      </c>
      <c r="E854" s="647">
        <f aca="true" t="shared" si="172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3" ref="L854:L863">SUM(I854:K854)</f>
        <v>0</v>
      </c>
      <c r="M854" s="1479">
        <f t="shared" si="170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776</v>
      </c>
      <c r="E855" s="647">
        <f t="shared" si="172"/>
        <v>0</v>
      </c>
      <c r="F855" s="1521"/>
      <c r="G855" s="1521"/>
      <c r="H855" s="657"/>
      <c r="I855" s="581"/>
      <c r="J855" s="582"/>
      <c r="K855" s="582"/>
      <c r="L855" s="580">
        <f t="shared" si="173"/>
        <v>0</v>
      </c>
      <c r="M855" s="1479">
        <f t="shared" si="170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777</v>
      </c>
      <c r="E856" s="647">
        <f t="shared" si="172"/>
        <v>0</v>
      </c>
      <c r="F856" s="1521"/>
      <c r="G856" s="1521"/>
      <c r="H856" s="657"/>
      <c r="I856" s="581"/>
      <c r="J856" s="582"/>
      <c r="K856" s="582"/>
      <c r="L856" s="580">
        <f t="shared" si="173"/>
        <v>0</v>
      </c>
      <c r="M856" s="1479">
        <f t="shared" si="170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778</v>
      </c>
      <c r="E857" s="647">
        <f t="shared" si="172"/>
        <v>0</v>
      </c>
      <c r="F857" s="1521"/>
      <c r="G857" s="1521"/>
      <c r="H857" s="657"/>
      <c r="I857" s="581"/>
      <c r="J857" s="582"/>
      <c r="K857" s="582"/>
      <c r="L857" s="580">
        <f t="shared" si="173"/>
        <v>0</v>
      </c>
      <c r="M857" s="1479">
        <f t="shared" si="170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779</v>
      </c>
      <c r="E858" s="647">
        <f t="shared" si="172"/>
        <v>0</v>
      </c>
      <c r="F858" s="1521"/>
      <c r="G858" s="1521"/>
      <c r="H858" s="657"/>
      <c r="I858" s="581"/>
      <c r="J858" s="582"/>
      <c r="K858" s="582"/>
      <c r="L858" s="580">
        <f t="shared" si="173"/>
        <v>0</v>
      </c>
      <c r="M858" s="1479">
        <f t="shared" si="170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780</v>
      </c>
      <c r="E859" s="647">
        <f t="shared" si="172"/>
        <v>0</v>
      </c>
      <c r="F859" s="1520"/>
      <c r="G859" s="1520"/>
      <c r="H859" s="656"/>
      <c r="I859" s="588"/>
      <c r="J859" s="589"/>
      <c r="K859" s="589"/>
      <c r="L859" s="580">
        <f t="shared" si="173"/>
        <v>0</v>
      </c>
      <c r="M859" s="1479">
        <f t="shared" si="170"/>
      </c>
      <c r="N859" s="538"/>
    </row>
    <row r="860" spans="1:14" ht="15.75">
      <c r="A860" s="7">
        <v>635</v>
      </c>
      <c r="B860" s="1187">
        <v>4300</v>
      </c>
      <c r="C860" s="1738" t="s">
        <v>781</v>
      </c>
      <c r="D860" s="1738"/>
      <c r="E860" s="1465">
        <f aca="true" t="shared" si="174" ref="E860:L860">SUM(E861:E863)</f>
        <v>0</v>
      </c>
      <c r="F860" s="1465">
        <f t="shared" si="174"/>
        <v>0</v>
      </c>
      <c r="G860" s="1465">
        <f t="shared" si="174"/>
        <v>0</v>
      </c>
      <c r="H860" s="1465">
        <f t="shared" si="174"/>
        <v>0</v>
      </c>
      <c r="I860" s="607">
        <f t="shared" si="174"/>
        <v>0</v>
      </c>
      <c r="J860" s="608">
        <f t="shared" si="174"/>
        <v>0</v>
      </c>
      <c r="K860" s="608">
        <f t="shared" si="174"/>
        <v>0</v>
      </c>
      <c r="L860" s="609">
        <f t="shared" si="174"/>
        <v>0</v>
      </c>
      <c r="M860" s="1479">
        <f t="shared" si="170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782</v>
      </c>
      <c r="E861" s="647">
        <f t="shared" si="172"/>
        <v>0</v>
      </c>
      <c r="F861" s="1519"/>
      <c r="G861" s="1519"/>
      <c r="H861" s="655"/>
      <c r="I861" s="578"/>
      <c r="J861" s="579"/>
      <c r="K861" s="579"/>
      <c r="L861" s="580">
        <f t="shared" si="173"/>
        <v>0</v>
      </c>
      <c r="M861" s="1479">
        <f t="shared" si="170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873</v>
      </c>
      <c r="E862" s="647">
        <f t="shared" si="172"/>
        <v>0</v>
      </c>
      <c r="F862" s="1521"/>
      <c r="G862" s="1521"/>
      <c r="H862" s="657"/>
      <c r="I862" s="581"/>
      <c r="J862" s="582"/>
      <c r="K862" s="582"/>
      <c r="L862" s="580">
        <f t="shared" si="173"/>
        <v>0</v>
      </c>
      <c r="M862" s="1479">
        <f t="shared" si="170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784</v>
      </c>
      <c r="E863" s="647">
        <f t="shared" si="172"/>
        <v>0</v>
      </c>
      <c r="F863" s="1520"/>
      <c r="G863" s="1520"/>
      <c r="H863" s="656"/>
      <c r="I863" s="588"/>
      <c r="J863" s="589"/>
      <c r="K863" s="589"/>
      <c r="L863" s="580">
        <f t="shared" si="173"/>
        <v>0</v>
      </c>
      <c r="M863" s="1479">
        <f t="shared" si="170"/>
      </c>
      <c r="N863" s="538"/>
    </row>
    <row r="864" spans="1:14" ht="15.75">
      <c r="A864" s="7">
        <v>655</v>
      </c>
      <c r="B864" s="1187">
        <v>4400</v>
      </c>
      <c r="C864" s="1738" t="s">
        <v>785</v>
      </c>
      <c r="D864" s="1738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70"/>
      </c>
      <c r="N864" s="538"/>
    </row>
    <row r="865" spans="1:14" ht="15.75">
      <c r="A865" s="7">
        <v>665</v>
      </c>
      <c r="B865" s="1187">
        <v>4500</v>
      </c>
      <c r="C865" s="1738" t="s">
        <v>848</v>
      </c>
      <c r="D865" s="1738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70"/>
      </c>
      <c r="N865" s="538"/>
    </row>
    <row r="866" spans="1:14" ht="15.75">
      <c r="A866" s="7">
        <v>675</v>
      </c>
      <c r="B866" s="1187">
        <v>4600</v>
      </c>
      <c r="C866" s="1748" t="s">
        <v>786</v>
      </c>
      <c r="D866" s="1749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70"/>
      </c>
      <c r="N866" s="538"/>
    </row>
    <row r="867" spans="1:14" ht="15.75">
      <c r="A867" s="7">
        <v>685</v>
      </c>
      <c r="B867" s="1187">
        <v>4900</v>
      </c>
      <c r="C867" s="1738" t="s">
        <v>389</v>
      </c>
      <c r="D867" s="1738"/>
      <c r="E867" s="1465">
        <f aca="true" t="shared" si="175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5"/>
        <v>0</v>
      </c>
      <c r="J867" s="608">
        <f t="shared" si="175"/>
        <v>0</v>
      </c>
      <c r="K867" s="608">
        <f t="shared" si="175"/>
        <v>0</v>
      </c>
      <c r="L867" s="609">
        <f t="shared" si="175"/>
        <v>0</v>
      </c>
      <c r="M867" s="1479">
        <f t="shared" si="170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70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70"/>
      </c>
      <c r="N869" s="538"/>
    </row>
    <row r="870" spans="1:14" ht="15.75">
      <c r="A870" s="7">
        <v>700</v>
      </c>
      <c r="B870" s="1241">
        <v>5100</v>
      </c>
      <c r="C870" s="1737" t="s">
        <v>787</v>
      </c>
      <c r="D870" s="1737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70"/>
      </c>
      <c r="N870" s="538"/>
    </row>
    <row r="871" spans="1:14" ht="15.75">
      <c r="A871" s="7">
        <v>710</v>
      </c>
      <c r="B871" s="1241">
        <v>5200</v>
      </c>
      <c r="C871" s="1737" t="s">
        <v>788</v>
      </c>
      <c r="D871" s="1737"/>
      <c r="E871" s="1465">
        <f aca="true" t="shared" si="176" ref="E871:L871">SUM(E872:E878)</f>
        <v>0</v>
      </c>
      <c r="F871" s="1465">
        <f t="shared" si="176"/>
        <v>0</v>
      </c>
      <c r="G871" s="1465">
        <f t="shared" si="176"/>
        <v>0</v>
      </c>
      <c r="H871" s="1465">
        <f t="shared" si="176"/>
        <v>0</v>
      </c>
      <c r="I871" s="607">
        <f t="shared" si="176"/>
        <v>0</v>
      </c>
      <c r="J871" s="608">
        <f t="shared" si="176"/>
        <v>0</v>
      </c>
      <c r="K871" s="608">
        <f t="shared" si="176"/>
        <v>0</v>
      </c>
      <c r="L871" s="609">
        <f t="shared" si="176"/>
        <v>0</v>
      </c>
      <c r="M871" s="1479">
        <f t="shared" si="170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789</v>
      </c>
      <c r="E872" s="647">
        <f aca="true" t="shared" si="177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8" ref="L872:L881">SUM(I872:K872)</f>
        <v>0</v>
      </c>
      <c r="M872" s="1479">
        <f t="shared" si="170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790</v>
      </c>
      <c r="E873" s="647">
        <f t="shared" si="177"/>
        <v>0</v>
      </c>
      <c r="F873" s="1521"/>
      <c r="G873" s="1521"/>
      <c r="H873" s="657"/>
      <c r="I873" s="581"/>
      <c r="J873" s="582"/>
      <c r="K873" s="582"/>
      <c r="L873" s="580">
        <f t="shared" si="178"/>
        <v>0</v>
      </c>
      <c r="M873" s="1479">
        <f t="shared" si="170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1769</v>
      </c>
      <c r="E874" s="647">
        <f t="shared" si="177"/>
        <v>0</v>
      </c>
      <c r="F874" s="1521"/>
      <c r="G874" s="1521"/>
      <c r="H874" s="657"/>
      <c r="I874" s="581"/>
      <c r="J874" s="582"/>
      <c r="K874" s="582"/>
      <c r="L874" s="580">
        <f t="shared" si="178"/>
        <v>0</v>
      </c>
      <c r="M874" s="1479">
        <f t="shared" si="170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1770</v>
      </c>
      <c r="E875" s="647">
        <f t="shared" si="177"/>
        <v>0</v>
      </c>
      <c r="F875" s="1521"/>
      <c r="G875" s="1521"/>
      <c r="H875" s="657"/>
      <c r="I875" s="581"/>
      <c r="J875" s="582"/>
      <c r="K875" s="582"/>
      <c r="L875" s="580">
        <f t="shared" si="178"/>
        <v>0</v>
      </c>
      <c r="M875" s="1479">
        <f t="shared" si="170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1771</v>
      </c>
      <c r="E876" s="647">
        <f t="shared" si="177"/>
        <v>0</v>
      </c>
      <c r="F876" s="1521"/>
      <c r="G876" s="1521"/>
      <c r="H876" s="657"/>
      <c r="I876" s="581"/>
      <c r="J876" s="582"/>
      <c r="K876" s="582"/>
      <c r="L876" s="580">
        <f t="shared" si="178"/>
        <v>0</v>
      </c>
      <c r="M876" s="1479">
        <f t="shared" si="170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1772</v>
      </c>
      <c r="E877" s="647">
        <f t="shared" si="177"/>
        <v>0</v>
      </c>
      <c r="F877" s="1521"/>
      <c r="G877" s="1521"/>
      <c r="H877" s="657"/>
      <c r="I877" s="581"/>
      <c r="J877" s="582"/>
      <c r="K877" s="582"/>
      <c r="L877" s="580">
        <f t="shared" si="178"/>
        <v>0</v>
      </c>
      <c r="M877" s="1479">
        <f t="shared" si="170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1773</v>
      </c>
      <c r="E878" s="647">
        <f t="shared" si="177"/>
        <v>0</v>
      </c>
      <c r="F878" s="1520"/>
      <c r="G878" s="1520"/>
      <c r="H878" s="656"/>
      <c r="I878" s="588"/>
      <c r="J878" s="589"/>
      <c r="K878" s="589"/>
      <c r="L878" s="580">
        <f t="shared" si="178"/>
        <v>0</v>
      </c>
      <c r="M878" s="1479">
        <f t="shared" si="170"/>
      </c>
      <c r="N878" s="538"/>
    </row>
    <row r="879" spans="1:14" ht="15.75">
      <c r="A879" s="7">
        <v>750</v>
      </c>
      <c r="B879" s="1241">
        <v>5300</v>
      </c>
      <c r="C879" s="1737" t="s">
        <v>1774</v>
      </c>
      <c r="D879" s="1737"/>
      <c r="E879" s="1465">
        <f aca="true" t="shared" si="179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9"/>
        <v>0</v>
      </c>
      <c r="J879" s="608">
        <f t="shared" si="179"/>
        <v>0</v>
      </c>
      <c r="K879" s="608">
        <f t="shared" si="179"/>
        <v>0</v>
      </c>
      <c r="L879" s="609">
        <f t="shared" si="179"/>
        <v>0</v>
      </c>
      <c r="M879" s="1479">
        <f t="shared" si="170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7"/>
        <v>0</v>
      </c>
      <c r="F880" s="1519"/>
      <c r="G880" s="1519"/>
      <c r="H880" s="655"/>
      <c r="I880" s="578"/>
      <c r="J880" s="579"/>
      <c r="K880" s="579"/>
      <c r="L880" s="580">
        <f t="shared" si="178"/>
        <v>0</v>
      </c>
      <c r="M880" s="1479">
        <f t="shared" si="170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1775</v>
      </c>
      <c r="E881" s="647">
        <f t="shared" si="177"/>
        <v>0</v>
      </c>
      <c r="F881" s="1520"/>
      <c r="G881" s="1520"/>
      <c r="H881" s="656"/>
      <c r="I881" s="588"/>
      <c r="J881" s="589"/>
      <c r="K881" s="589"/>
      <c r="L881" s="580">
        <f t="shared" si="178"/>
        <v>0</v>
      </c>
      <c r="M881" s="1479">
        <f aca="true" t="shared" si="180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37" t="s">
        <v>804</v>
      </c>
      <c r="D882" s="1737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80"/>
      </c>
      <c r="N882" s="538"/>
    </row>
    <row r="883" spans="1:14" ht="15.75">
      <c r="A883" s="7">
        <v>775</v>
      </c>
      <c r="B883" s="1187">
        <v>5500</v>
      </c>
      <c r="C883" s="1738" t="s">
        <v>805</v>
      </c>
      <c r="D883" s="1738"/>
      <c r="E883" s="1465">
        <f aca="true" t="shared" si="181" ref="E883:L883">SUM(E884:E887)</f>
        <v>0</v>
      </c>
      <c r="F883" s="1465">
        <f t="shared" si="181"/>
        <v>0</v>
      </c>
      <c r="G883" s="1465">
        <f t="shared" si="181"/>
        <v>0</v>
      </c>
      <c r="H883" s="1465">
        <f t="shared" si="181"/>
        <v>0</v>
      </c>
      <c r="I883" s="607">
        <f t="shared" si="181"/>
        <v>0</v>
      </c>
      <c r="J883" s="608">
        <f t="shared" si="181"/>
        <v>0</v>
      </c>
      <c r="K883" s="608">
        <f t="shared" si="181"/>
        <v>0</v>
      </c>
      <c r="L883" s="609">
        <f t="shared" si="181"/>
        <v>0</v>
      </c>
      <c r="M883" s="1479">
        <f t="shared" si="180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806</v>
      </c>
      <c r="E884" s="647">
        <f aca="true" t="shared" si="182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3" ref="L884:L891">SUM(I884:K884)</f>
        <v>0</v>
      </c>
      <c r="M884" s="1479">
        <f t="shared" si="180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807</v>
      </c>
      <c r="E885" s="647">
        <f t="shared" si="182"/>
        <v>0</v>
      </c>
      <c r="F885" s="1521"/>
      <c r="G885" s="1521"/>
      <c r="H885" s="657"/>
      <c r="I885" s="581"/>
      <c r="J885" s="582"/>
      <c r="K885" s="582"/>
      <c r="L885" s="580">
        <f t="shared" si="183"/>
        <v>0</v>
      </c>
      <c r="M885" s="1479">
        <f t="shared" si="180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808</v>
      </c>
      <c r="E886" s="647">
        <f t="shared" si="182"/>
        <v>0</v>
      </c>
      <c r="F886" s="1521"/>
      <c r="G886" s="1521"/>
      <c r="H886" s="657"/>
      <c r="I886" s="581"/>
      <c r="J886" s="582"/>
      <c r="K886" s="582"/>
      <c r="L886" s="580">
        <f t="shared" si="183"/>
        <v>0</v>
      </c>
      <c r="M886" s="1479">
        <f t="shared" si="180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809</v>
      </c>
      <c r="E887" s="647">
        <f t="shared" si="182"/>
        <v>0</v>
      </c>
      <c r="F887" s="1520"/>
      <c r="G887" s="1520"/>
      <c r="H887" s="656"/>
      <c r="I887" s="588"/>
      <c r="J887" s="589"/>
      <c r="K887" s="589"/>
      <c r="L887" s="580">
        <f t="shared" si="183"/>
        <v>0</v>
      </c>
      <c r="M887" s="1479">
        <f t="shared" si="180"/>
      </c>
      <c r="N887" s="538"/>
    </row>
    <row r="888" spans="1:14" ht="15.75">
      <c r="A888" s="7">
        <v>805</v>
      </c>
      <c r="B888" s="1241">
        <v>5700</v>
      </c>
      <c r="C888" s="1739" t="s">
        <v>1446</v>
      </c>
      <c r="D888" s="1740"/>
      <c r="E888" s="1465">
        <f aca="true" t="shared" si="184" ref="E888:L888">SUM(E889:E891)</f>
        <v>0</v>
      </c>
      <c r="F888" s="1465">
        <f t="shared" si="184"/>
        <v>0</v>
      </c>
      <c r="G888" s="1465">
        <f t="shared" si="184"/>
        <v>0</v>
      </c>
      <c r="H888" s="1465">
        <f t="shared" si="184"/>
        <v>0</v>
      </c>
      <c r="I888" s="607">
        <f t="shared" si="184"/>
        <v>0</v>
      </c>
      <c r="J888" s="608">
        <f t="shared" si="184"/>
        <v>0</v>
      </c>
      <c r="K888" s="608">
        <f t="shared" si="184"/>
        <v>0</v>
      </c>
      <c r="L888" s="609">
        <f t="shared" si="184"/>
        <v>0</v>
      </c>
      <c r="M888" s="1479">
        <f t="shared" si="180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811</v>
      </c>
      <c r="E889" s="647">
        <f t="shared" si="182"/>
        <v>0</v>
      </c>
      <c r="F889" s="1519"/>
      <c r="G889" s="1519"/>
      <c r="H889" s="655"/>
      <c r="I889" s="578"/>
      <c r="J889" s="579"/>
      <c r="K889" s="579"/>
      <c r="L889" s="580">
        <f t="shared" si="183"/>
        <v>0</v>
      </c>
      <c r="M889" s="1479">
        <f t="shared" si="180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812</v>
      </c>
      <c r="E890" s="647">
        <f t="shared" si="182"/>
        <v>0</v>
      </c>
      <c r="F890" s="1523"/>
      <c r="G890" s="1523"/>
      <c r="H890" s="658"/>
      <c r="I890" s="641"/>
      <c r="J890" s="642"/>
      <c r="K890" s="642"/>
      <c r="L890" s="580">
        <f t="shared" si="183"/>
        <v>0</v>
      </c>
      <c r="M890" s="1479">
        <f t="shared" si="180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813</v>
      </c>
      <c r="E891" s="647">
        <f t="shared" si="182"/>
        <v>0</v>
      </c>
      <c r="F891" s="1528"/>
      <c r="G891" s="1528"/>
      <c r="H891" s="668"/>
      <c r="I891" s="750"/>
      <c r="J891" s="1303"/>
      <c r="K891" s="1303"/>
      <c r="L891" s="580">
        <f t="shared" si="183"/>
        <v>0</v>
      </c>
      <c r="M891" s="1479">
        <f t="shared" si="180"/>
      </c>
      <c r="N891" s="538"/>
    </row>
    <row r="892" spans="1:14" ht="36" customHeight="1">
      <c r="A892" s="8">
        <v>820</v>
      </c>
      <c r="B892" s="1254">
        <v>98</v>
      </c>
      <c r="C892" s="1741" t="s">
        <v>814</v>
      </c>
      <c r="D892" s="1742"/>
      <c r="E892" s="764">
        <f>F892+G892+H892+I892</f>
        <v>0</v>
      </c>
      <c r="F892" s="764"/>
      <c r="G892" s="764"/>
      <c r="H892" s="764"/>
      <c r="I892" s="1616"/>
      <c r="J892" s="1617"/>
      <c r="K892" s="1617"/>
      <c r="L892" s="1618"/>
      <c r="M892" s="1479">
        <f t="shared" si="180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80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80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80"/>
      </c>
      <c r="N895" s="538"/>
    </row>
    <row r="896" spans="1:14" ht="16.5" thickBot="1">
      <c r="A896" s="8">
        <v>825</v>
      </c>
      <c r="B896" s="1261"/>
      <c r="C896" s="1261" t="s">
        <v>1021</v>
      </c>
      <c r="D896" s="1262">
        <f>+B896</f>
        <v>0</v>
      </c>
      <c r="E896" s="523">
        <f aca="true" t="shared" si="185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5"/>
        <v>0</v>
      </c>
      <c r="J896" s="755">
        <f t="shared" si="185"/>
        <v>0</v>
      </c>
      <c r="K896" s="755">
        <f t="shared" si="185"/>
        <v>0</v>
      </c>
      <c r="L896" s="756">
        <f t="shared" si="185"/>
        <v>0</v>
      </c>
      <c r="M896" s="1479">
        <f t="shared" si="180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">
      <c r="A900" s="8"/>
      <c r="B900" s="1743" t="str">
        <f>$B$7</f>
        <v>ОТЧЕТНИ ДАННИ ПО ЕБК ЗА ИЗПЪЛНЕНИЕТО НА БЮДЖЕТА</v>
      </c>
      <c r="C900" s="1744"/>
      <c r="D900" s="1744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.75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1378</v>
      </c>
      <c r="I901" s="766"/>
      <c r="J901" s="766"/>
      <c r="K901" s="766"/>
      <c r="L901" s="766"/>
      <c r="M901" s="3">
        <f>M896</f>
      </c>
      <c r="N901" s="537"/>
    </row>
    <row r="902" spans="1:14" ht="18">
      <c r="A902" s="8"/>
      <c r="B902" s="1745" t="str">
        <f>$B$9</f>
        <v>ПГТ "НИКОЛА ЙОНКОВ ВАПЦАРОВ"</v>
      </c>
      <c r="C902" s="1746"/>
      <c r="D902" s="1747"/>
      <c r="E902" s="1059" t="str">
        <f>$E$9</f>
        <v>01.01.2020</v>
      </c>
      <c r="F902" s="1144" t="str">
        <f>$F$9</f>
        <v>31.12.2020</v>
      </c>
      <c r="G902" s="766"/>
      <c r="H902" s="766"/>
      <c r="I902" s="766"/>
      <c r="J902" s="766"/>
      <c r="M902" s="3">
        <f>M896</f>
      </c>
      <c r="N902" s="537"/>
    </row>
    <row r="903" spans="1:14" ht="15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8">
      <c r="A905" s="8"/>
      <c r="B905" s="1733" t="e">
        <f>$B$12</f>
        <v>#N/A</v>
      </c>
      <c r="C905" s="1734"/>
      <c r="D905" s="1735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.75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8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6.5" thickBot="1">
      <c r="A908" s="8"/>
      <c r="B908" s="1146"/>
      <c r="C908" s="1112"/>
      <c r="D908" s="1272" t="s">
        <v>874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.75">
      <c r="A909" s="8"/>
      <c r="B909" s="1274" t="s">
        <v>816</v>
      </c>
      <c r="C909" s="1275" t="s">
        <v>817</v>
      </c>
      <c r="D909" s="1276" t="s">
        <v>818</v>
      </c>
      <c r="E909" s="1277" t="s">
        <v>819</v>
      </c>
      <c r="F909" s="1504"/>
      <c r="G909" s="1504"/>
      <c r="H909" s="1278" t="s">
        <v>820</v>
      </c>
      <c r="I909" s="767"/>
      <c r="J909" s="767"/>
      <c r="K909" s="767"/>
      <c r="L909" s="767"/>
      <c r="M909" s="3">
        <f>M896</f>
      </c>
      <c r="N909" s="537"/>
    </row>
    <row r="910" spans="1:14" ht="15.75">
      <c r="A910" s="10">
        <v>905</v>
      </c>
      <c r="B910" s="1279"/>
      <c r="C910" s="1280" t="s">
        <v>821</v>
      </c>
      <c r="D910" s="1281" t="s">
        <v>822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6" ref="M910:M931">(IF($E910&lt;&gt;0,$M$2,IF($H910&lt;&gt;0,$M$2,"")))</f>
      </c>
      <c r="N910" s="537"/>
    </row>
    <row r="911" spans="1:14" ht="15.75">
      <c r="A911" s="10">
        <v>906</v>
      </c>
      <c r="B911" s="1282"/>
      <c r="C911" s="1283" t="s">
        <v>823</v>
      </c>
      <c r="D911" s="1284" t="s">
        <v>824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6"/>
      </c>
      <c r="N911" s="537"/>
    </row>
    <row r="912" spans="1:14" ht="15.75">
      <c r="A912" s="10">
        <v>907</v>
      </c>
      <c r="B912" s="1285"/>
      <c r="C912" s="1286" t="s">
        <v>825</v>
      </c>
      <c r="D912" s="1287" t="s">
        <v>826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6"/>
      </c>
      <c r="N912" s="537"/>
    </row>
    <row r="913" spans="1:14" ht="15.75">
      <c r="A913" s="10">
        <v>910</v>
      </c>
      <c r="B913" s="1279"/>
      <c r="C913" s="1280" t="s">
        <v>827</v>
      </c>
      <c r="D913" s="1281" t="s">
        <v>828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6"/>
      </c>
      <c r="N913" s="537"/>
    </row>
    <row r="914" spans="1:14" ht="15.75">
      <c r="A914" s="10">
        <v>911</v>
      </c>
      <c r="B914" s="1282"/>
      <c r="C914" s="1283" t="s">
        <v>829</v>
      </c>
      <c r="D914" s="1284" t="s">
        <v>824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6"/>
      </c>
      <c r="N914" s="537"/>
    </row>
    <row r="915" spans="1:14" ht="15.75">
      <c r="A915" s="10">
        <v>912</v>
      </c>
      <c r="B915" s="1288"/>
      <c r="C915" s="1289" t="s">
        <v>830</v>
      </c>
      <c r="D915" s="1290" t="s">
        <v>831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6"/>
      </c>
      <c r="N915" s="537"/>
    </row>
    <row r="916" spans="1:14" ht="15.75">
      <c r="A916" s="10">
        <v>920</v>
      </c>
      <c r="B916" s="1279"/>
      <c r="C916" s="1280" t="s">
        <v>832</v>
      </c>
      <c r="D916" s="1281" t="s">
        <v>833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6"/>
      </c>
      <c r="N916" s="537"/>
    </row>
    <row r="917" spans="1:14" ht="15.75">
      <c r="A917" s="10">
        <v>921</v>
      </c>
      <c r="B917" s="1282"/>
      <c r="C917" s="1291" t="s">
        <v>834</v>
      </c>
      <c r="D917" s="1292" t="s">
        <v>835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6"/>
      </c>
      <c r="N917" s="537"/>
    </row>
    <row r="918" spans="1:14" ht="15.75">
      <c r="A918" s="10">
        <v>922</v>
      </c>
      <c r="B918" s="1288"/>
      <c r="C918" s="1286" t="s">
        <v>836</v>
      </c>
      <c r="D918" s="1287" t="s">
        <v>837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6"/>
      </c>
      <c r="N918" s="537"/>
    </row>
    <row r="919" spans="1:14" ht="15.75">
      <c r="A919" s="10">
        <v>930</v>
      </c>
      <c r="B919" s="1279"/>
      <c r="C919" s="1280" t="s">
        <v>838</v>
      </c>
      <c r="D919" s="1281" t="s">
        <v>839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6"/>
      </c>
      <c r="N919" s="537"/>
    </row>
    <row r="920" spans="1:14" ht="15.75">
      <c r="A920" s="10">
        <v>931</v>
      </c>
      <c r="B920" s="1282"/>
      <c r="C920" s="1291" t="s">
        <v>840</v>
      </c>
      <c r="D920" s="1292" t="s">
        <v>841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6"/>
      </c>
      <c r="N920" s="537"/>
    </row>
    <row r="921" spans="1:14" ht="15.75">
      <c r="A921" s="10">
        <v>932</v>
      </c>
      <c r="B921" s="1288"/>
      <c r="C921" s="1286" t="s">
        <v>842</v>
      </c>
      <c r="D921" s="1287" t="s">
        <v>843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6"/>
      </c>
      <c r="N921" s="537"/>
    </row>
    <row r="922" spans="1:14" ht="15.75">
      <c r="A922" s="9">
        <v>935</v>
      </c>
      <c r="B922" s="1279"/>
      <c r="C922" s="1280" t="s">
        <v>844</v>
      </c>
      <c r="D922" s="1281" t="s">
        <v>1851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6"/>
      </c>
      <c r="N922" s="537"/>
    </row>
    <row r="923" spans="1:14" ht="31.5">
      <c r="A923" s="10">
        <v>940</v>
      </c>
      <c r="B923" s="1279"/>
      <c r="C923" s="1280" t="s">
        <v>1852</v>
      </c>
      <c r="D923" s="1281" t="s">
        <v>1500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6"/>
      </c>
      <c r="N923" s="537"/>
    </row>
    <row r="924" spans="1:14" ht="15.75">
      <c r="A924" s="10">
        <v>950</v>
      </c>
      <c r="B924" s="1279"/>
      <c r="C924" s="1280" t="s">
        <v>1853</v>
      </c>
      <c r="D924" s="1281" t="s">
        <v>1498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6"/>
      </c>
      <c r="N924" s="537"/>
    </row>
    <row r="925" spans="1:14" ht="31.5">
      <c r="A925" s="10">
        <v>953</v>
      </c>
      <c r="B925" s="1279"/>
      <c r="C925" s="1280" t="s">
        <v>1854</v>
      </c>
      <c r="D925" s="1281" t="s">
        <v>1499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6"/>
      </c>
      <c r="N925" s="537"/>
    </row>
    <row r="926" spans="1:14" ht="31.5">
      <c r="A926" s="10">
        <v>954</v>
      </c>
      <c r="B926" s="1279"/>
      <c r="C926" s="1280" t="s">
        <v>1855</v>
      </c>
      <c r="D926" s="1281" t="s">
        <v>1856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6"/>
      </c>
      <c r="N926" s="537"/>
    </row>
    <row r="927" spans="1:14" ht="15.75">
      <c r="A927" s="10">
        <v>955</v>
      </c>
      <c r="B927" s="1279"/>
      <c r="C927" s="1280" t="s">
        <v>1857</v>
      </c>
      <c r="D927" s="1281" t="s">
        <v>1858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6"/>
      </c>
      <c r="N927" s="537"/>
    </row>
    <row r="928" spans="1:14" ht="15.75">
      <c r="A928" s="10">
        <v>956</v>
      </c>
      <c r="B928" s="1279"/>
      <c r="C928" s="1280" t="s">
        <v>1859</v>
      </c>
      <c r="D928" s="1281" t="s">
        <v>1860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6"/>
      </c>
      <c r="N928" s="537"/>
    </row>
    <row r="929" spans="1:14" ht="15.75">
      <c r="A929" s="10">
        <v>958</v>
      </c>
      <c r="B929" s="1279"/>
      <c r="C929" s="1280" t="s">
        <v>1861</v>
      </c>
      <c r="D929" s="1281" t="s">
        <v>1862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6"/>
      </c>
      <c r="N929" s="537"/>
    </row>
    <row r="930" spans="1:14" ht="15.75">
      <c r="A930" s="10">
        <v>959</v>
      </c>
      <c r="B930" s="1279"/>
      <c r="C930" s="1280" t="s">
        <v>1863</v>
      </c>
      <c r="D930" s="1281" t="s">
        <v>1864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6"/>
      </c>
      <c r="N930" s="537"/>
    </row>
    <row r="931" spans="1:14" ht="16.5" thickBot="1">
      <c r="A931" s="10">
        <v>960</v>
      </c>
      <c r="B931" s="1293"/>
      <c r="C931" s="1294" t="s">
        <v>1865</v>
      </c>
      <c r="D931" s="1295" t="s">
        <v>1866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6"/>
      </c>
      <c r="N931" s="537"/>
    </row>
    <row r="932" spans="2:14" ht="16.5" thickTop="1">
      <c r="B932" s="1296" t="s">
        <v>1376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">
      <c r="B933" s="1736" t="s">
        <v>1867</v>
      </c>
      <c r="C933" s="1736"/>
      <c r="D933" s="1736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6" spans="2:12" ht="15">
      <c r="B936" s="1114"/>
      <c r="C936" s="1114"/>
      <c r="D936" s="1134"/>
      <c r="E936" s="14"/>
      <c r="F936" s="14"/>
      <c r="G936" s="14"/>
      <c r="H936" s="14"/>
      <c r="I936" s="14"/>
      <c r="J936" s="14"/>
      <c r="K936" s="14"/>
      <c r="L936" s="14"/>
    </row>
    <row r="937" spans="2:12" ht="15">
      <c r="B937" s="1114"/>
      <c r="C937" s="1135"/>
      <c r="D937" s="1136"/>
      <c r="E937" s="14"/>
      <c r="F937" s="14"/>
      <c r="G937" s="14"/>
      <c r="H937" s="14"/>
      <c r="I937" s="14"/>
      <c r="J937" s="14"/>
      <c r="K937" s="14"/>
      <c r="L937" s="14"/>
    </row>
    <row r="938" spans="2:12" ht="36" customHeight="1">
      <c r="B938" s="1743" t="str">
        <f>$B$7</f>
        <v>ОТЧЕТНИ ДАННИ ПО ЕБК ЗА ИЗПЪЛНЕНИЕТО НА БЮДЖЕТА</v>
      </c>
      <c r="C938" s="1744"/>
      <c r="D938" s="1744"/>
      <c r="E938" s="1137"/>
      <c r="F938" s="1137"/>
      <c r="G938" s="1138"/>
      <c r="H938" s="1138"/>
      <c r="I938" s="1138"/>
      <c r="J938" s="1138"/>
      <c r="K938" s="1138"/>
      <c r="L938" s="1138"/>
    </row>
    <row r="939" spans="2:12" ht="15.75">
      <c r="B939" s="765"/>
      <c r="C939" s="1112"/>
      <c r="D939" s="1139"/>
      <c r="E939" s="1140" t="s">
        <v>564</v>
      </c>
      <c r="F939" s="1140" t="s">
        <v>1378</v>
      </c>
      <c r="G939" s="766"/>
      <c r="H939" s="766"/>
      <c r="I939" s="766"/>
      <c r="J939" s="1141" t="s">
        <v>467</v>
      </c>
      <c r="K939" s="1142"/>
      <c r="L939" s="1143"/>
    </row>
    <row r="940" spans="2:12" ht="18">
      <c r="B940" s="1745" t="str">
        <f>$B$9</f>
        <v>ПГТ "НИКОЛА ЙОНКОВ ВАПЦАРОВ"</v>
      </c>
      <c r="C940" s="1746"/>
      <c r="D940" s="1747"/>
      <c r="E940" s="1059" t="str">
        <f>$E$9</f>
        <v>01.01.2020</v>
      </c>
      <c r="F940" s="1144" t="str">
        <f>$F$9</f>
        <v>31.12.2020</v>
      </c>
      <c r="G940" s="766"/>
      <c r="H940" s="766"/>
      <c r="I940" s="766"/>
      <c r="J940" s="766"/>
      <c r="K940" s="766"/>
      <c r="L940" s="766"/>
    </row>
    <row r="941" spans="2:12" ht="15">
      <c r="B941" s="1145" t="str">
        <f>$B$10</f>
        <v>                                                            (наименование на разпоредителя с бюджет)</v>
      </c>
      <c r="C941" s="765"/>
      <c r="D941" s="1115"/>
      <c r="E941" s="1146"/>
      <c r="F941" s="1146"/>
      <c r="G941" s="766"/>
      <c r="H941" s="766"/>
      <c r="I941" s="766"/>
      <c r="J941" s="766"/>
      <c r="K941" s="766"/>
      <c r="L941" s="766"/>
    </row>
    <row r="942" spans="2:12" ht="15">
      <c r="B942" s="1145"/>
      <c r="C942" s="765"/>
      <c r="D942" s="1115"/>
      <c r="E942" s="1145"/>
      <c r="F942" s="765"/>
      <c r="G942" s="766"/>
      <c r="H942" s="766"/>
      <c r="I942" s="766"/>
      <c r="J942" s="766"/>
      <c r="K942" s="766"/>
      <c r="L942" s="766"/>
    </row>
    <row r="943" spans="2:12" ht="18">
      <c r="B943" s="1733" t="e">
        <f>$B$12</f>
        <v>#N/A</v>
      </c>
      <c r="C943" s="1734"/>
      <c r="D943" s="1735"/>
      <c r="E943" s="1147" t="s">
        <v>359</v>
      </c>
      <c r="F943" s="1148" t="str">
        <f>$F$12</f>
        <v>1003</v>
      </c>
      <c r="G943" s="1149"/>
      <c r="H943" s="1149"/>
      <c r="I943" s="1149"/>
      <c r="J943" s="766"/>
      <c r="K943" s="766"/>
      <c r="L943" s="766"/>
    </row>
    <row r="944" spans="2:12" ht="15.75">
      <c r="B944" s="1150" t="str">
        <f>$B$13</f>
        <v>                                             (наименование на първостепенния разпоредител с бюджет)</v>
      </c>
      <c r="C944" s="765"/>
      <c r="D944" s="1115"/>
      <c r="E944" s="1151"/>
      <c r="F944" s="1152"/>
      <c r="G944" s="766"/>
      <c r="H944" s="766"/>
      <c r="I944" s="766"/>
      <c r="J944" s="766"/>
      <c r="K944" s="766"/>
      <c r="L944" s="766"/>
    </row>
    <row r="945" spans="2:12" ht="18">
      <c r="B945" s="1153"/>
      <c r="C945" s="766"/>
      <c r="D945" s="1154" t="s">
        <v>479</v>
      </c>
      <c r="E945" s="1155">
        <f>$E$15</f>
        <v>0</v>
      </c>
      <c r="F945" s="1462">
        <f>$F$15</f>
        <v>0</v>
      </c>
      <c r="G945" s="766"/>
      <c r="H945" s="766"/>
      <c r="I945" s="766"/>
      <c r="J945" s="1156"/>
      <c r="K945" s="766"/>
      <c r="L945" s="1156"/>
    </row>
    <row r="946" spans="2:12" ht="16.5" thickBot="1">
      <c r="B946" s="765"/>
      <c r="C946" s="1112"/>
      <c r="D946" s="1139"/>
      <c r="E946" s="1152"/>
      <c r="F946" s="1157"/>
      <c r="G946" s="1158"/>
      <c r="H946" s="1158"/>
      <c r="I946" s="1158"/>
      <c r="J946" s="1158"/>
      <c r="K946" s="1158"/>
      <c r="L946" s="1159" t="s">
        <v>567</v>
      </c>
    </row>
    <row r="947" spans="2:12" ht="17.25" thickBot="1">
      <c r="B947" s="1160"/>
      <c r="C947" s="1161"/>
      <c r="D947" s="1162" t="s">
        <v>867</v>
      </c>
      <c r="E947" s="1754" t="s">
        <v>1933</v>
      </c>
      <c r="F947" s="1755"/>
      <c r="G947" s="1755"/>
      <c r="H947" s="1756"/>
      <c r="I947" s="1757" t="s">
        <v>1934</v>
      </c>
      <c r="J947" s="1758"/>
      <c r="K947" s="1758"/>
      <c r="L947" s="1665"/>
    </row>
    <row r="948" spans="2:12" ht="55.5" customHeight="1">
      <c r="B948" s="1166" t="s">
        <v>1432</v>
      </c>
      <c r="C948" s="1167" t="s">
        <v>571</v>
      </c>
      <c r="D948" s="1566" t="s">
        <v>868</v>
      </c>
      <c r="E948" s="1574" t="s">
        <v>1925</v>
      </c>
      <c r="F948" s="1575" t="s">
        <v>1926</v>
      </c>
      <c r="G948" s="1576" t="s">
        <v>1927</v>
      </c>
      <c r="H948" s="1577" t="s">
        <v>1928</v>
      </c>
      <c r="I948" s="1589" t="s">
        <v>1929</v>
      </c>
      <c r="J948" s="1590" t="s">
        <v>1930</v>
      </c>
      <c r="K948" s="1591" t="s">
        <v>1931</v>
      </c>
      <c r="L948" s="1565" t="s">
        <v>1932</v>
      </c>
    </row>
    <row r="949" spans="2:12" ht="69" customHeight="1">
      <c r="B949" s="1174"/>
      <c r="C949" s="1175"/>
      <c r="D949" s="1567" t="s">
        <v>1024</v>
      </c>
      <c r="E949" s="1593" t="s">
        <v>1884</v>
      </c>
      <c r="F949" s="1600" t="s">
        <v>1885</v>
      </c>
      <c r="G949" s="1551" t="s">
        <v>875</v>
      </c>
      <c r="H949" s="762" t="s">
        <v>876</v>
      </c>
      <c r="I949" s="760" t="s">
        <v>847</v>
      </c>
      <c r="J949" s="762" t="s">
        <v>334</v>
      </c>
      <c r="K949" s="761" t="s">
        <v>1920</v>
      </c>
      <c r="L949" s="762" t="s">
        <v>1919</v>
      </c>
    </row>
    <row r="950" spans="2:12" ht="16.5" thickBot="1">
      <c r="B950" s="1177"/>
      <c r="C950" s="1476">
        <v>0</v>
      </c>
      <c r="D950" s="1568" t="s">
        <v>1789</v>
      </c>
      <c r="E950" s="1594"/>
      <c r="F950" s="771"/>
      <c r="G950" s="1552"/>
      <c r="H950" s="436"/>
      <c r="I950" s="1178"/>
      <c r="J950" s="769"/>
      <c r="K950" s="769"/>
      <c r="L950" s="770"/>
    </row>
    <row r="951" spans="2:12" ht="16.5" thickBot="1">
      <c r="B951" s="1179"/>
      <c r="C951" s="1478">
        <f>VLOOKUP(D952,EBK_DEIN2,2,FALSE)</f>
        <v>0</v>
      </c>
      <c r="D951" s="1569" t="s">
        <v>316</v>
      </c>
      <c r="E951" s="1594"/>
      <c r="F951" s="771"/>
      <c r="G951" s="1553"/>
      <c r="H951" s="438"/>
      <c r="I951" s="1180"/>
      <c r="J951" s="771"/>
      <c r="K951" s="771"/>
      <c r="L951" s="772"/>
    </row>
    <row r="952" spans="2:12" ht="15.75">
      <c r="B952" s="1181"/>
      <c r="C952" s="1182">
        <f>+C951</f>
        <v>0</v>
      </c>
      <c r="D952" s="1570" t="s">
        <v>1548</v>
      </c>
      <c r="E952" s="1594"/>
      <c r="F952" s="771"/>
      <c r="G952" s="1553"/>
      <c r="H952" s="438"/>
      <c r="I952" s="1180"/>
      <c r="J952" s="771"/>
      <c r="K952" s="771"/>
      <c r="L952" s="772"/>
    </row>
    <row r="953" spans="2:12" ht="15">
      <c r="B953" s="1183"/>
      <c r="C953" s="1184"/>
      <c r="D953" s="1571" t="s">
        <v>869</v>
      </c>
      <c r="E953" s="1594"/>
      <c r="F953" s="771"/>
      <c r="G953" s="1554"/>
      <c r="H953" s="1578"/>
      <c r="I953" s="1186"/>
      <c r="J953" s="773"/>
      <c r="K953" s="773"/>
      <c r="L953" s="774"/>
    </row>
    <row r="954" spans="1:12" ht="15.75">
      <c r="A954" s="7">
        <v>5</v>
      </c>
      <c r="B954" s="1187">
        <v>100</v>
      </c>
      <c r="C954" s="1759" t="s">
        <v>1025</v>
      </c>
      <c r="D954" s="1749"/>
      <c r="E954" s="1595">
        <f aca="true" t="shared" si="187" ref="E954:L954">SUM(E955:E956)</f>
        <v>0</v>
      </c>
      <c r="F954" s="1601">
        <f t="shared" si="187"/>
        <v>0</v>
      </c>
      <c r="G954" s="1555">
        <f t="shared" si="187"/>
        <v>0</v>
      </c>
      <c r="H954" s="1579">
        <f t="shared" si="187"/>
        <v>0</v>
      </c>
      <c r="I954" s="607">
        <f t="shared" si="187"/>
        <v>0</v>
      </c>
      <c r="J954" s="608">
        <f t="shared" si="187"/>
        <v>0</v>
      </c>
      <c r="K954" s="608">
        <f t="shared" si="187"/>
        <v>0</v>
      </c>
      <c r="L954" s="609">
        <f t="shared" si="187"/>
        <v>0</v>
      </c>
    </row>
    <row r="955" spans="1:12" ht="15.75">
      <c r="A955" s="8">
        <v>10</v>
      </c>
      <c r="B955" s="1188"/>
      <c r="C955" s="1189">
        <v>101</v>
      </c>
      <c r="D955" s="1190" t="s">
        <v>1026</v>
      </c>
      <c r="E955" s="1596">
        <f>F955+G955+H955</f>
        <v>0</v>
      </c>
      <c r="F955" s="1572"/>
      <c r="G955" s="1556"/>
      <c r="H955" s="1580"/>
      <c r="I955" s="578"/>
      <c r="J955" s="579"/>
      <c r="K955" s="579"/>
      <c r="L955" s="580">
        <f>I955+J955+K955</f>
        <v>0</v>
      </c>
    </row>
    <row r="956" spans="1:12" ht="36" customHeight="1">
      <c r="A956" s="8">
        <v>15</v>
      </c>
      <c r="B956" s="1188"/>
      <c r="C956" s="1191">
        <v>102</v>
      </c>
      <c r="D956" s="1192" t="s">
        <v>1027</v>
      </c>
      <c r="E956" s="1596">
        <f>F956+G956+H956</f>
        <v>0</v>
      </c>
      <c r="F956" s="1602"/>
      <c r="G956" s="1557"/>
      <c r="H956" s="1581"/>
      <c r="I956" s="588"/>
      <c r="J956" s="589"/>
      <c r="K956" s="589"/>
      <c r="L956" s="580">
        <f aca="true" t="shared" si="188" ref="L956:L1019">I956+J956+K956</f>
        <v>0</v>
      </c>
    </row>
    <row r="957" spans="1:12" ht="15.75">
      <c r="A957" s="7">
        <v>35</v>
      </c>
      <c r="B957" s="1187">
        <v>200</v>
      </c>
      <c r="C957" s="1750" t="s">
        <v>1028</v>
      </c>
      <c r="D957" s="1750"/>
      <c r="E957" s="1597">
        <f aca="true" t="shared" si="189" ref="E957:L957">SUM(E958:E962)</f>
        <v>0</v>
      </c>
      <c r="F957" s="1601">
        <f t="shared" si="189"/>
        <v>0</v>
      </c>
      <c r="G957" s="1555">
        <f t="shared" si="189"/>
        <v>0</v>
      </c>
      <c r="H957" s="1579">
        <f t="shared" si="189"/>
        <v>0</v>
      </c>
      <c r="I957" s="607">
        <f t="shared" si="189"/>
        <v>0</v>
      </c>
      <c r="J957" s="608">
        <f t="shared" si="189"/>
        <v>0</v>
      </c>
      <c r="K957" s="608">
        <f t="shared" si="189"/>
        <v>0</v>
      </c>
      <c r="L957" s="609">
        <f t="shared" si="189"/>
        <v>0</v>
      </c>
    </row>
    <row r="958" spans="1:12" ht="15.75">
      <c r="A958" s="8">
        <v>40</v>
      </c>
      <c r="B958" s="1193"/>
      <c r="C958" s="1189">
        <v>201</v>
      </c>
      <c r="D958" s="1190" t="s">
        <v>1029</v>
      </c>
      <c r="E958" s="1596">
        <f aca="true" t="shared" si="190" ref="E958:E1021">F958+G958+H958</f>
        <v>0</v>
      </c>
      <c r="F958" s="1572"/>
      <c r="G958" s="1556"/>
      <c r="H958" s="1580"/>
      <c r="I958" s="578"/>
      <c r="J958" s="579"/>
      <c r="K958" s="579"/>
      <c r="L958" s="580">
        <f t="shared" si="188"/>
        <v>0</v>
      </c>
    </row>
    <row r="959" spans="1:12" ht="15.75">
      <c r="A959" s="8">
        <v>45</v>
      </c>
      <c r="B959" s="1194"/>
      <c r="C959" s="1195">
        <v>202</v>
      </c>
      <c r="D959" s="1196" t="s">
        <v>1030</v>
      </c>
      <c r="E959" s="1596">
        <f t="shared" si="190"/>
        <v>0</v>
      </c>
      <c r="F959" s="1603"/>
      <c r="G959" s="1558"/>
      <c r="H959" s="1582"/>
      <c r="I959" s="581"/>
      <c r="J959" s="582"/>
      <c r="K959" s="582"/>
      <c r="L959" s="580">
        <f t="shared" si="188"/>
        <v>0</v>
      </c>
    </row>
    <row r="960" spans="1:12" ht="31.5">
      <c r="A960" s="8">
        <v>50</v>
      </c>
      <c r="B960" s="1197"/>
      <c r="C960" s="1195">
        <v>205</v>
      </c>
      <c r="D960" s="1196" t="s">
        <v>723</v>
      </c>
      <c r="E960" s="1596">
        <f t="shared" si="190"/>
        <v>0</v>
      </c>
      <c r="F960" s="1603"/>
      <c r="G960" s="1558"/>
      <c r="H960" s="1582"/>
      <c r="I960" s="581"/>
      <c r="J960" s="582"/>
      <c r="K960" s="582"/>
      <c r="L960" s="580">
        <f t="shared" si="188"/>
        <v>0</v>
      </c>
    </row>
    <row r="961" spans="1:12" ht="15.75">
      <c r="A961" s="8">
        <v>55</v>
      </c>
      <c r="B961" s="1197"/>
      <c r="C961" s="1195">
        <v>208</v>
      </c>
      <c r="D961" s="1198" t="s">
        <v>724</v>
      </c>
      <c r="E961" s="1596">
        <f t="shared" si="190"/>
        <v>0</v>
      </c>
      <c r="F961" s="1603"/>
      <c r="G961" s="1558"/>
      <c r="H961" s="1582"/>
      <c r="I961" s="581"/>
      <c r="J961" s="582"/>
      <c r="K961" s="582"/>
      <c r="L961" s="580">
        <f t="shared" si="188"/>
        <v>0</v>
      </c>
    </row>
    <row r="962" spans="1:12" ht="15.75">
      <c r="A962" s="8">
        <v>60</v>
      </c>
      <c r="B962" s="1193"/>
      <c r="C962" s="1191">
        <v>209</v>
      </c>
      <c r="D962" s="1199" t="s">
        <v>725</v>
      </c>
      <c r="E962" s="1596">
        <f t="shared" si="190"/>
        <v>0</v>
      </c>
      <c r="F962" s="1602"/>
      <c r="G962" s="1557"/>
      <c r="H962" s="1581"/>
      <c r="I962" s="588"/>
      <c r="J962" s="589"/>
      <c r="K962" s="589"/>
      <c r="L962" s="580">
        <f t="shared" si="188"/>
        <v>0</v>
      </c>
    </row>
    <row r="963" spans="1:12" ht="15.75">
      <c r="A963" s="7">
        <v>65</v>
      </c>
      <c r="B963" s="1187">
        <v>500</v>
      </c>
      <c r="C963" s="1751" t="s">
        <v>726</v>
      </c>
      <c r="D963" s="1751"/>
      <c r="E963" s="1596">
        <f t="shared" si="190"/>
        <v>0</v>
      </c>
      <c r="F963" s="1601">
        <f aca="true" t="shared" si="191" ref="F963:L963">SUM(F964:F968)</f>
        <v>0</v>
      </c>
      <c r="G963" s="1555">
        <f t="shared" si="191"/>
        <v>0</v>
      </c>
      <c r="H963" s="1555">
        <f t="shared" si="191"/>
        <v>0</v>
      </c>
      <c r="I963" s="1555">
        <f t="shared" si="191"/>
        <v>0</v>
      </c>
      <c r="J963" s="608">
        <f t="shared" si="191"/>
        <v>0</v>
      </c>
      <c r="K963" s="608">
        <f t="shared" si="191"/>
        <v>0</v>
      </c>
      <c r="L963" s="609">
        <f t="shared" si="191"/>
        <v>0</v>
      </c>
    </row>
    <row r="964" spans="1:12" ht="31.5">
      <c r="A964" s="8">
        <v>70</v>
      </c>
      <c r="B964" s="1193"/>
      <c r="C964" s="1200">
        <v>551</v>
      </c>
      <c r="D964" s="1201" t="s">
        <v>727</v>
      </c>
      <c r="E964" s="1596">
        <f t="shared" si="190"/>
        <v>0</v>
      </c>
      <c r="F964" s="1572"/>
      <c r="G964" s="1572"/>
      <c r="H964" s="1572"/>
      <c r="I964" s="1572"/>
      <c r="J964" s="1572"/>
      <c r="K964" s="1572"/>
      <c r="L964" s="580">
        <f t="shared" si="188"/>
        <v>0</v>
      </c>
    </row>
    <row r="965" spans="1:12" ht="15.75">
      <c r="A965" s="8">
        <v>75</v>
      </c>
      <c r="B965" s="1193"/>
      <c r="C965" s="1202">
        <f>C964+1</f>
        <v>552</v>
      </c>
      <c r="D965" s="1203" t="s">
        <v>728</v>
      </c>
      <c r="E965" s="1596">
        <f t="shared" si="190"/>
        <v>0</v>
      </c>
      <c r="F965" s="1603"/>
      <c r="G965" s="1603"/>
      <c r="H965" s="1603"/>
      <c r="I965" s="1603"/>
      <c r="J965" s="1603"/>
      <c r="K965" s="1603"/>
      <c r="L965" s="580">
        <f t="shared" si="188"/>
        <v>0</v>
      </c>
    </row>
    <row r="966" spans="1:12" ht="15.75">
      <c r="A966" s="8">
        <v>80</v>
      </c>
      <c r="B966" s="1204"/>
      <c r="C966" s="1202">
        <v>560</v>
      </c>
      <c r="D966" s="1205" t="s">
        <v>729</v>
      </c>
      <c r="E966" s="1596">
        <f t="shared" si="190"/>
        <v>0</v>
      </c>
      <c r="F966" s="1603"/>
      <c r="G966" s="1603"/>
      <c r="H966" s="1603"/>
      <c r="I966" s="1603"/>
      <c r="J966" s="1603"/>
      <c r="K966" s="1603"/>
      <c r="L966" s="580">
        <f t="shared" si="188"/>
        <v>0</v>
      </c>
    </row>
    <row r="967" spans="1:12" ht="15.75">
      <c r="A967" s="8">
        <v>85</v>
      </c>
      <c r="B967" s="1204"/>
      <c r="C967" s="1202">
        <v>580</v>
      </c>
      <c r="D967" s="1203" t="s">
        <v>730</v>
      </c>
      <c r="E967" s="1596">
        <f t="shared" si="190"/>
        <v>0</v>
      </c>
      <c r="F967" s="1603"/>
      <c r="G967" s="1603"/>
      <c r="H967" s="1603"/>
      <c r="I967" s="1603"/>
      <c r="J967" s="1603"/>
      <c r="K967" s="1603"/>
      <c r="L967" s="580">
        <f t="shared" si="188"/>
        <v>0</v>
      </c>
    </row>
    <row r="968" spans="1:12" ht="31.5">
      <c r="A968" s="8">
        <v>90</v>
      </c>
      <c r="B968" s="1193"/>
      <c r="C968" s="1206">
        <v>590</v>
      </c>
      <c r="D968" s="1207" t="s">
        <v>731</v>
      </c>
      <c r="E968" s="1596">
        <f t="shared" si="190"/>
        <v>0</v>
      </c>
      <c r="F968" s="1602"/>
      <c r="G968" s="1557"/>
      <c r="H968" s="1581"/>
      <c r="I968" s="588"/>
      <c r="J968" s="589"/>
      <c r="K968" s="589"/>
      <c r="L968" s="580">
        <f t="shared" si="188"/>
        <v>0</v>
      </c>
    </row>
    <row r="969" spans="1:12" ht="15.75">
      <c r="A969" s="7">
        <v>115</v>
      </c>
      <c r="B969" s="1187">
        <v>800</v>
      </c>
      <c r="C969" s="1752" t="s">
        <v>870</v>
      </c>
      <c r="D969" s="1753"/>
      <c r="E969" s="1598">
        <f>F969+G969+H969</f>
        <v>0</v>
      </c>
      <c r="F969" s="1604"/>
      <c r="G969" s="1559"/>
      <c r="H969" s="1583"/>
      <c r="I969" s="1300"/>
      <c r="J969" s="1301"/>
      <c r="K969" s="1301"/>
      <c r="L969" s="1573">
        <f t="shared" si="188"/>
        <v>0</v>
      </c>
    </row>
    <row r="970" spans="1:12" ht="15.75">
      <c r="A970" s="7">
        <v>125</v>
      </c>
      <c r="B970" s="1187">
        <v>1000</v>
      </c>
      <c r="C970" s="1750" t="s">
        <v>733</v>
      </c>
      <c r="D970" s="1750"/>
      <c r="E970" s="1596">
        <f t="shared" si="190"/>
        <v>0</v>
      </c>
      <c r="F970" s="1604">
        <f aca="true" t="shared" si="192" ref="F970:K970">SUM(F971:F987)</f>
        <v>0</v>
      </c>
      <c r="G970" s="1555">
        <f t="shared" si="192"/>
        <v>0</v>
      </c>
      <c r="H970" s="1579">
        <f t="shared" si="192"/>
        <v>0</v>
      </c>
      <c r="I970" s="607">
        <f t="shared" si="192"/>
        <v>0</v>
      </c>
      <c r="J970" s="608">
        <f t="shared" si="192"/>
        <v>0</v>
      </c>
      <c r="K970" s="608">
        <f t="shared" si="192"/>
        <v>0</v>
      </c>
      <c r="L970" s="580">
        <f t="shared" si="188"/>
        <v>0</v>
      </c>
    </row>
    <row r="971" spans="1:12" ht="15.75">
      <c r="A971" s="8">
        <v>130</v>
      </c>
      <c r="B971" s="1194"/>
      <c r="C971" s="1189">
        <v>1011</v>
      </c>
      <c r="D971" s="1208" t="s">
        <v>734</v>
      </c>
      <c r="E971" s="1596">
        <f t="shared" si="190"/>
        <v>0</v>
      </c>
      <c r="F971" s="1572"/>
      <c r="G971" s="1556"/>
      <c r="H971" s="1580"/>
      <c r="I971" s="578"/>
      <c r="J971" s="579"/>
      <c r="K971" s="579"/>
      <c r="L971" s="580">
        <f t="shared" si="188"/>
        <v>0</v>
      </c>
    </row>
    <row r="972" spans="1:12" ht="15.75">
      <c r="A972" s="8">
        <v>135</v>
      </c>
      <c r="B972" s="1194"/>
      <c r="C972" s="1195">
        <v>1012</v>
      </c>
      <c r="D972" s="1196" t="s">
        <v>735</v>
      </c>
      <c r="E972" s="1596">
        <f t="shared" si="190"/>
        <v>0</v>
      </c>
      <c r="F972" s="1603"/>
      <c r="G972" s="1558"/>
      <c r="H972" s="1582"/>
      <c r="I972" s="581"/>
      <c r="J972" s="582"/>
      <c r="K972" s="582"/>
      <c r="L972" s="580">
        <f t="shared" si="188"/>
        <v>0</v>
      </c>
    </row>
    <row r="973" spans="1:12" ht="15.75">
      <c r="A973" s="8">
        <v>140</v>
      </c>
      <c r="B973" s="1194"/>
      <c r="C973" s="1195">
        <v>1013</v>
      </c>
      <c r="D973" s="1196" t="s">
        <v>736</v>
      </c>
      <c r="E973" s="1596">
        <f t="shared" si="190"/>
        <v>0</v>
      </c>
      <c r="F973" s="1603"/>
      <c r="G973" s="1558"/>
      <c r="H973" s="1582"/>
      <c r="I973" s="581"/>
      <c r="J973" s="582"/>
      <c r="K973" s="582"/>
      <c r="L973" s="580">
        <f t="shared" si="188"/>
        <v>0</v>
      </c>
    </row>
    <row r="974" spans="1:12" ht="15.75">
      <c r="A974" s="8">
        <v>145</v>
      </c>
      <c r="B974" s="1194"/>
      <c r="C974" s="1195">
        <v>1014</v>
      </c>
      <c r="D974" s="1196" t="s">
        <v>737</v>
      </c>
      <c r="E974" s="1596">
        <f t="shared" si="190"/>
        <v>0</v>
      </c>
      <c r="F974" s="1603"/>
      <c r="G974" s="1558"/>
      <c r="H974" s="1582"/>
      <c r="I974" s="581"/>
      <c r="J974" s="582"/>
      <c r="K974" s="582"/>
      <c r="L974" s="580">
        <f t="shared" si="188"/>
        <v>0</v>
      </c>
    </row>
    <row r="975" spans="1:12" ht="15.75">
      <c r="A975" s="8">
        <v>150</v>
      </c>
      <c r="B975" s="1194"/>
      <c r="C975" s="1195">
        <v>1015</v>
      </c>
      <c r="D975" s="1196" t="s">
        <v>738</v>
      </c>
      <c r="E975" s="1596">
        <f t="shared" si="190"/>
        <v>0</v>
      </c>
      <c r="F975" s="1603"/>
      <c r="G975" s="1558"/>
      <c r="H975" s="1582"/>
      <c r="I975" s="581"/>
      <c r="J975" s="582"/>
      <c r="K975" s="582"/>
      <c r="L975" s="580">
        <f t="shared" si="188"/>
        <v>0</v>
      </c>
    </row>
    <row r="976" spans="1:12" ht="15.75">
      <c r="A976" s="8">
        <v>155</v>
      </c>
      <c r="B976" s="1194"/>
      <c r="C976" s="1209">
        <v>1016</v>
      </c>
      <c r="D976" s="1210" t="s">
        <v>739</v>
      </c>
      <c r="E976" s="1596">
        <f t="shared" si="190"/>
        <v>0</v>
      </c>
      <c r="F976" s="1605"/>
      <c r="G976" s="1560"/>
      <c r="H976" s="1584"/>
      <c r="I976" s="641"/>
      <c r="J976" s="642"/>
      <c r="K976" s="642"/>
      <c r="L976" s="580">
        <f t="shared" si="188"/>
        <v>0</v>
      </c>
    </row>
    <row r="977" spans="1:12" ht="15.75">
      <c r="A977" s="8">
        <v>160</v>
      </c>
      <c r="B977" s="1188"/>
      <c r="C977" s="1211">
        <v>1020</v>
      </c>
      <c r="D977" s="1212" t="s">
        <v>740</v>
      </c>
      <c r="E977" s="1596">
        <f t="shared" si="190"/>
        <v>0</v>
      </c>
      <c r="F977" s="1606"/>
      <c r="G977" s="1561"/>
      <c r="H977" s="1585"/>
      <c r="I977" s="586"/>
      <c r="J977" s="587"/>
      <c r="K977" s="587"/>
      <c r="L977" s="580">
        <f t="shared" si="188"/>
        <v>0</v>
      </c>
    </row>
    <row r="978" spans="1:12" ht="15.75">
      <c r="A978" s="8">
        <v>165</v>
      </c>
      <c r="B978" s="1194"/>
      <c r="C978" s="1213">
        <v>1030</v>
      </c>
      <c r="D978" s="1214" t="s">
        <v>741</v>
      </c>
      <c r="E978" s="1596">
        <f t="shared" si="190"/>
        <v>0</v>
      </c>
      <c r="F978" s="1607"/>
      <c r="G978" s="1562"/>
      <c r="H978" s="1586"/>
      <c r="I978" s="584"/>
      <c r="J978" s="585"/>
      <c r="K978" s="585"/>
      <c r="L978" s="580">
        <f t="shared" si="188"/>
        <v>0</v>
      </c>
    </row>
    <row r="979" spans="1:12" ht="15.75">
      <c r="A979" s="8">
        <v>175</v>
      </c>
      <c r="B979" s="1194"/>
      <c r="C979" s="1211">
        <v>1051</v>
      </c>
      <c r="D979" s="1215" t="s">
        <v>742</v>
      </c>
      <c r="E979" s="1596">
        <f t="shared" si="190"/>
        <v>0</v>
      </c>
      <c r="F979" s="1606"/>
      <c r="G979" s="1561"/>
      <c r="H979" s="1585"/>
      <c r="I979" s="586"/>
      <c r="J979" s="587"/>
      <c r="K979" s="587"/>
      <c r="L979" s="580">
        <f t="shared" si="188"/>
        <v>0</v>
      </c>
    </row>
    <row r="980" spans="1:12" ht="15.75">
      <c r="A980" s="8">
        <v>180</v>
      </c>
      <c r="B980" s="1194"/>
      <c r="C980" s="1195">
        <v>1052</v>
      </c>
      <c r="D980" s="1196" t="s">
        <v>743</v>
      </c>
      <c r="E980" s="1596">
        <f t="shared" si="190"/>
        <v>0</v>
      </c>
      <c r="F980" s="1603"/>
      <c r="G980" s="1558"/>
      <c r="H980" s="1582"/>
      <c r="I980" s="581"/>
      <c r="J980" s="582"/>
      <c r="K980" s="582"/>
      <c r="L980" s="580">
        <f t="shared" si="188"/>
        <v>0</v>
      </c>
    </row>
    <row r="981" spans="1:12" ht="15.75">
      <c r="A981" s="8">
        <v>185</v>
      </c>
      <c r="B981" s="1194"/>
      <c r="C981" s="1213">
        <v>1053</v>
      </c>
      <c r="D981" s="1214" t="s">
        <v>1444</v>
      </c>
      <c r="E981" s="1596">
        <f t="shared" si="190"/>
        <v>0</v>
      </c>
      <c r="F981" s="1607"/>
      <c r="G981" s="1562"/>
      <c r="H981" s="1586"/>
      <c r="I981" s="584"/>
      <c r="J981" s="585"/>
      <c r="K981" s="585"/>
      <c r="L981" s="580">
        <f t="shared" si="188"/>
        <v>0</v>
      </c>
    </row>
    <row r="982" spans="1:12" ht="15.75">
      <c r="A982" s="8">
        <v>190</v>
      </c>
      <c r="B982" s="1194"/>
      <c r="C982" s="1211">
        <v>1062</v>
      </c>
      <c r="D982" s="1212" t="s">
        <v>744</v>
      </c>
      <c r="E982" s="1596">
        <f t="shared" si="190"/>
        <v>0</v>
      </c>
      <c r="F982" s="1606"/>
      <c r="G982" s="1561"/>
      <c r="H982" s="1585"/>
      <c r="I982" s="586"/>
      <c r="J982" s="587"/>
      <c r="K982" s="587"/>
      <c r="L982" s="580">
        <f t="shared" si="188"/>
        <v>0</v>
      </c>
    </row>
    <row r="983" spans="1:12" ht="15.75">
      <c r="A983" s="8">
        <v>195</v>
      </c>
      <c r="B983" s="1194"/>
      <c r="C983" s="1213">
        <v>1063</v>
      </c>
      <c r="D983" s="1216" t="s">
        <v>326</v>
      </c>
      <c r="E983" s="1596">
        <f t="shared" si="190"/>
        <v>0</v>
      </c>
      <c r="F983" s="1607"/>
      <c r="G983" s="1562"/>
      <c r="H983" s="1586"/>
      <c r="I983" s="584"/>
      <c r="J983" s="585"/>
      <c r="K983" s="585"/>
      <c r="L983" s="580">
        <f t="shared" si="188"/>
        <v>0</v>
      </c>
    </row>
    <row r="984" spans="1:12" ht="15.75">
      <c r="A984" s="8">
        <v>200</v>
      </c>
      <c r="B984" s="1194"/>
      <c r="C984" s="1217">
        <v>1069</v>
      </c>
      <c r="D984" s="1218" t="s">
        <v>745</v>
      </c>
      <c r="E984" s="1596">
        <f t="shared" si="190"/>
        <v>0</v>
      </c>
      <c r="F984" s="1608"/>
      <c r="G984" s="1563"/>
      <c r="H984" s="1587"/>
      <c r="I984" s="742"/>
      <c r="J984" s="743"/>
      <c r="K984" s="743"/>
      <c r="L984" s="580">
        <f t="shared" si="188"/>
        <v>0</v>
      </c>
    </row>
    <row r="985" spans="1:12" ht="15.75">
      <c r="A985" s="8">
        <v>205</v>
      </c>
      <c r="B985" s="1188"/>
      <c r="C985" s="1211">
        <v>1091</v>
      </c>
      <c r="D985" s="1215" t="s">
        <v>1445</v>
      </c>
      <c r="E985" s="1596">
        <f t="shared" si="190"/>
        <v>0</v>
      </c>
      <c r="F985" s="1606"/>
      <c r="G985" s="1561"/>
      <c r="H985" s="1585"/>
      <c r="I985" s="586"/>
      <c r="J985" s="587"/>
      <c r="K985" s="587"/>
      <c r="L985" s="580">
        <f t="shared" si="188"/>
        <v>0</v>
      </c>
    </row>
    <row r="986" spans="1:12" ht="15.75">
      <c r="A986" s="8">
        <v>210</v>
      </c>
      <c r="B986" s="1194"/>
      <c r="C986" s="1195">
        <v>1092</v>
      </c>
      <c r="D986" s="1196" t="s">
        <v>41</v>
      </c>
      <c r="E986" s="1596">
        <f t="shared" si="190"/>
        <v>0</v>
      </c>
      <c r="F986" s="1603"/>
      <c r="G986" s="1558"/>
      <c r="H986" s="1582"/>
      <c r="I986" s="581"/>
      <c r="J986" s="582"/>
      <c r="K986" s="582"/>
      <c r="L986" s="580">
        <f t="shared" si="188"/>
        <v>0</v>
      </c>
    </row>
    <row r="987" spans="1:12" ht="15.75">
      <c r="A987" s="8">
        <v>215</v>
      </c>
      <c r="B987" s="1194"/>
      <c r="C987" s="1191">
        <v>1098</v>
      </c>
      <c r="D987" s="1219" t="s">
        <v>746</v>
      </c>
      <c r="E987" s="1596">
        <f t="shared" si="190"/>
        <v>0</v>
      </c>
      <c r="F987" s="1602"/>
      <c r="G987" s="1557"/>
      <c r="H987" s="1581"/>
      <c r="I987" s="588"/>
      <c r="J987" s="589"/>
      <c r="K987" s="589"/>
      <c r="L987" s="580">
        <f t="shared" si="188"/>
        <v>0</v>
      </c>
    </row>
    <row r="988" spans="1:12" ht="15.75">
      <c r="A988" s="7">
        <v>216</v>
      </c>
      <c r="B988" s="1187">
        <v>1900</v>
      </c>
      <c r="C988" s="1738" t="s">
        <v>752</v>
      </c>
      <c r="D988" s="1738"/>
      <c r="E988" s="1596">
        <f t="shared" si="190"/>
        <v>0</v>
      </c>
      <c r="F988" s="1604">
        <f aca="true" t="shared" si="193" ref="F988:L988">SUM(F989:F991)</f>
        <v>0</v>
      </c>
      <c r="G988" s="1555">
        <f t="shared" si="193"/>
        <v>0</v>
      </c>
      <c r="H988" s="1579">
        <f t="shared" si="193"/>
        <v>0</v>
      </c>
      <c r="I988" s="607">
        <f t="shared" si="193"/>
        <v>0</v>
      </c>
      <c r="J988" s="608">
        <f t="shared" si="193"/>
        <v>0</v>
      </c>
      <c r="K988" s="608">
        <f t="shared" si="193"/>
        <v>0</v>
      </c>
      <c r="L988" s="609">
        <f t="shared" si="193"/>
        <v>0</v>
      </c>
    </row>
    <row r="989" spans="1:12" ht="31.5">
      <c r="A989" s="8">
        <v>217</v>
      </c>
      <c r="B989" s="1194"/>
      <c r="C989" s="1189">
        <v>1901</v>
      </c>
      <c r="D989" s="1220" t="s">
        <v>386</v>
      </c>
      <c r="E989" s="1596">
        <f t="shared" si="190"/>
        <v>0</v>
      </c>
      <c r="F989" s="1572"/>
      <c r="G989" s="1556"/>
      <c r="H989" s="1580"/>
      <c r="I989" s="578"/>
      <c r="J989" s="579"/>
      <c r="K989" s="579"/>
      <c r="L989" s="580">
        <f t="shared" si="188"/>
        <v>0</v>
      </c>
    </row>
    <row r="990" spans="1:12" ht="31.5">
      <c r="A990" s="8">
        <v>218</v>
      </c>
      <c r="B990" s="1221"/>
      <c r="C990" s="1195">
        <v>1981</v>
      </c>
      <c r="D990" s="1222" t="s">
        <v>387</v>
      </c>
      <c r="E990" s="1596">
        <f t="shared" si="190"/>
        <v>0</v>
      </c>
      <c r="F990" s="1603"/>
      <c r="G990" s="1558"/>
      <c r="H990" s="1582"/>
      <c r="I990" s="581"/>
      <c r="J990" s="582"/>
      <c r="K990" s="582"/>
      <c r="L990" s="580">
        <f t="shared" si="188"/>
        <v>0</v>
      </c>
    </row>
    <row r="991" spans="1:12" ht="31.5">
      <c r="A991" s="8">
        <v>219</v>
      </c>
      <c r="B991" s="1194"/>
      <c r="C991" s="1191">
        <v>1991</v>
      </c>
      <c r="D991" s="1223" t="s">
        <v>388</v>
      </c>
      <c r="E991" s="1596">
        <f t="shared" si="190"/>
        <v>0</v>
      </c>
      <c r="F991" s="1602"/>
      <c r="G991" s="1557"/>
      <c r="H991" s="1581"/>
      <c r="I991" s="588"/>
      <c r="J991" s="589"/>
      <c r="K991" s="589"/>
      <c r="L991" s="580">
        <f t="shared" si="188"/>
        <v>0</v>
      </c>
    </row>
    <row r="992" spans="1:12" ht="15.75">
      <c r="A992" s="7">
        <v>220</v>
      </c>
      <c r="B992" s="1187">
        <v>2100</v>
      </c>
      <c r="C992" s="1738" t="s">
        <v>0</v>
      </c>
      <c r="D992" s="1738"/>
      <c r="E992" s="1596">
        <f t="shared" si="190"/>
        <v>0</v>
      </c>
      <c r="F992" s="1604">
        <f aca="true" t="shared" si="194" ref="F992:L992">SUM(F993:F997)</f>
        <v>0</v>
      </c>
      <c r="G992" s="1555">
        <f t="shared" si="194"/>
        <v>0</v>
      </c>
      <c r="H992" s="1579">
        <f t="shared" si="194"/>
        <v>0</v>
      </c>
      <c r="I992" s="607">
        <f t="shared" si="194"/>
        <v>0</v>
      </c>
      <c r="J992" s="608">
        <f t="shared" si="194"/>
        <v>0</v>
      </c>
      <c r="K992" s="608">
        <f t="shared" si="194"/>
        <v>0</v>
      </c>
      <c r="L992" s="609">
        <f t="shared" si="194"/>
        <v>0</v>
      </c>
    </row>
    <row r="993" spans="1:12" ht="15.75">
      <c r="A993" s="8">
        <v>225</v>
      </c>
      <c r="B993" s="1194"/>
      <c r="C993" s="1189">
        <v>2110</v>
      </c>
      <c r="D993" s="1224" t="s">
        <v>747</v>
      </c>
      <c r="E993" s="1596">
        <f t="shared" si="190"/>
        <v>0</v>
      </c>
      <c r="F993" s="1572"/>
      <c r="G993" s="1556"/>
      <c r="H993" s="1580"/>
      <c r="I993" s="578"/>
      <c r="J993" s="579"/>
      <c r="K993" s="579"/>
      <c r="L993" s="580">
        <f t="shared" si="188"/>
        <v>0</v>
      </c>
    </row>
    <row r="994" spans="1:12" ht="15.75">
      <c r="A994" s="8">
        <v>230</v>
      </c>
      <c r="B994" s="1221"/>
      <c r="C994" s="1195">
        <v>2120</v>
      </c>
      <c r="D994" s="1198" t="s">
        <v>748</v>
      </c>
      <c r="E994" s="1596">
        <f t="shared" si="190"/>
        <v>0</v>
      </c>
      <c r="F994" s="1603"/>
      <c r="G994" s="1558"/>
      <c r="H994" s="1582"/>
      <c r="I994" s="581"/>
      <c r="J994" s="582"/>
      <c r="K994" s="582"/>
      <c r="L994" s="580">
        <f t="shared" si="188"/>
        <v>0</v>
      </c>
    </row>
    <row r="995" spans="1:12" ht="15.75">
      <c r="A995" s="8">
        <v>235</v>
      </c>
      <c r="B995" s="1221"/>
      <c r="C995" s="1195">
        <v>2125</v>
      </c>
      <c r="D995" s="1198" t="s">
        <v>871</v>
      </c>
      <c r="E995" s="1596">
        <f t="shared" si="190"/>
        <v>0</v>
      </c>
      <c r="F995" s="1453">
        <v>0</v>
      </c>
      <c r="G995" s="1453">
        <v>0</v>
      </c>
      <c r="H995" s="1453">
        <v>0</v>
      </c>
      <c r="I995" s="1453">
        <v>0</v>
      </c>
      <c r="J995" s="1453">
        <v>0</v>
      </c>
      <c r="K995" s="1453">
        <v>0</v>
      </c>
      <c r="L995" s="580">
        <f t="shared" si="188"/>
        <v>0</v>
      </c>
    </row>
    <row r="996" spans="1:12" ht="15.75">
      <c r="A996" s="8">
        <v>240</v>
      </c>
      <c r="B996" s="1193"/>
      <c r="C996" s="1195">
        <v>2140</v>
      </c>
      <c r="D996" s="1198" t="s">
        <v>750</v>
      </c>
      <c r="E996" s="1596">
        <f t="shared" si="190"/>
        <v>0</v>
      </c>
      <c r="F996" s="1453">
        <v>0</v>
      </c>
      <c r="G996" s="1453">
        <v>0</v>
      </c>
      <c r="H996" s="1453">
        <v>0</v>
      </c>
      <c r="I996" s="1453">
        <v>0</v>
      </c>
      <c r="J996" s="1453">
        <v>0</v>
      </c>
      <c r="K996" s="1453">
        <v>0</v>
      </c>
      <c r="L996" s="580">
        <f t="shared" si="188"/>
        <v>0</v>
      </c>
    </row>
    <row r="997" spans="1:12" ht="15.75">
      <c r="A997" s="8">
        <v>245</v>
      </c>
      <c r="B997" s="1194"/>
      <c r="C997" s="1191">
        <v>2190</v>
      </c>
      <c r="D997" s="1225" t="s">
        <v>751</v>
      </c>
      <c r="E997" s="1596">
        <f t="shared" si="190"/>
        <v>0</v>
      </c>
      <c r="F997" s="1602"/>
      <c r="G997" s="1557"/>
      <c r="H997" s="1581"/>
      <c r="I997" s="588"/>
      <c r="J997" s="589"/>
      <c r="K997" s="589"/>
      <c r="L997" s="580">
        <f t="shared" si="188"/>
        <v>0</v>
      </c>
    </row>
    <row r="998" spans="1:12" ht="15.75">
      <c r="A998" s="7">
        <v>250</v>
      </c>
      <c r="B998" s="1187">
        <v>2200</v>
      </c>
      <c r="C998" s="1738" t="s">
        <v>752</v>
      </c>
      <c r="D998" s="1738"/>
      <c r="E998" s="1596">
        <f>F998+G998+H998</f>
        <v>0</v>
      </c>
      <c r="F998" s="1604">
        <f aca="true" t="shared" si="195" ref="F998:L998">SUM(F999:F1000)</f>
        <v>0</v>
      </c>
      <c r="G998" s="1555">
        <f>SUM(G999:G1000)</f>
        <v>0</v>
      </c>
      <c r="H998" s="1579">
        <f>SUM(H999:H1000)</f>
        <v>0</v>
      </c>
      <c r="I998" s="607">
        <f>SUM(I999:I1000)</f>
        <v>0</v>
      </c>
      <c r="J998" s="608">
        <f t="shared" si="195"/>
        <v>0</v>
      </c>
      <c r="K998" s="608">
        <f t="shared" si="195"/>
        <v>0</v>
      </c>
      <c r="L998" s="609">
        <f t="shared" si="195"/>
        <v>0</v>
      </c>
    </row>
    <row r="999" spans="1:12" ht="15.75">
      <c r="A999" s="8">
        <v>260</v>
      </c>
      <c r="B999" s="1194"/>
      <c r="C999" s="1189">
        <v>2221</v>
      </c>
      <c r="D999" s="1190" t="s">
        <v>309</v>
      </c>
      <c r="E999" s="1596">
        <f t="shared" si="190"/>
        <v>0</v>
      </c>
      <c r="F999" s="1572"/>
      <c r="G999" s="1556"/>
      <c r="H999" s="1580"/>
      <c r="I999" s="578"/>
      <c r="J999" s="579"/>
      <c r="K999" s="579"/>
      <c r="L999" s="580">
        <f t="shared" si="188"/>
        <v>0</v>
      </c>
    </row>
    <row r="1000" spans="1:12" ht="15.75">
      <c r="A1000" s="8">
        <v>265</v>
      </c>
      <c r="B1000" s="1194"/>
      <c r="C1000" s="1191">
        <v>2224</v>
      </c>
      <c r="D1000" s="1192" t="s">
        <v>753</v>
      </c>
      <c r="E1000" s="1596">
        <f t="shared" si="190"/>
        <v>0</v>
      </c>
      <c r="F1000" s="1602"/>
      <c r="G1000" s="1557"/>
      <c r="H1000" s="1581"/>
      <c r="I1000" s="588"/>
      <c r="J1000" s="589"/>
      <c r="K1000" s="589"/>
      <c r="L1000" s="580">
        <f t="shared" si="188"/>
        <v>0</v>
      </c>
    </row>
    <row r="1001" spans="1:12" ht="15.75">
      <c r="A1001" s="7">
        <v>270</v>
      </c>
      <c r="B1001" s="1187">
        <v>2500</v>
      </c>
      <c r="C1001" s="1738" t="s">
        <v>754</v>
      </c>
      <c r="D1001" s="1738"/>
      <c r="E1001" s="1596">
        <f t="shared" si="190"/>
        <v>0</v>
      </c>
      <c r="F1001" s="1604"/>
      <c r="G1001" s="1559"/>
      <c r="H1001" s="1583"/>
      <c r="I1001" s="1300"/>
      <c r="J1001" s="1301"/>
      <c r="K1001" s="1301"/>
      <c r="L1001" s="1573">
        <f t="shared" si="188"/>
        <v>0</v>
      </c>
    </row>
    <row r="1002" spans="1:12" ht="15.75">
      <c r="A1002" s="7">
        <v>290</v>
      </c>
      <c r="B1002" s="1187">
        <v>2600</v>
      </c>
      <c r="C1002" s="1748" t="s">
        <v>755</v>
      </c>
      <c r="D1002" s="1749"/>
      <c r="E1002" s="1596">
        <f t="shared" si="190"/>
        <v>0</v>
      </c>
      <c r="F1002" s="1604"/>
      <c r="G1002" s="1559"/>
      <c r="H1002" s="1583"/>
      <c r="I1002" s="1300"/>
      <c r="J1002" s="1301"/>
      <c r="K1002" s="1301"/>
      <c r="L1002" s="1573">
        <f t="shared" si="188"/>
        <v>0</v>
      </c>
    </row>
    <row r="1003" spans="1:12" ht="15.75">
      <c r="A1003" s="16">
        <v>320</v>
      </c>
      <c r="B1003" s="1187">
        <v>2700</v>
      </c>
      <c r="C1003" s="1748" t="s">
        <v>756</v>
      </c>
      <c r="D1003" s="1749"/>
      <c r="E1003" s="1596">
        <f t="shared" si="190"/>
        <v>0</v>
      </c>
      <c r="F1003" s="1604"/>
      <c r="G1003" s="1559"/>
      <c r="H1003" s="1583"/>
      <c r="I1003" s="1300"/>
      <c r="J1003" s="1301"/>
      <c r="K1003" s="1301"/>
      <c r="L1003" s="1573">
        <f t="shared" si="188"/>
        <v>0</v>
      </c>
    </row>
    <row r="1004" spans="1:12" ht="15.75">
      <c r="A1004" s="7">
        <v>330</v>
      </c>
      <c r="B1004" s="1187">
        <v>2800</v>
      </c>
      <c r="C1004" s="1748" t="s">
        <v>757</v>
      </c>
      <c r="D1004" s="1749"/>
      <c r="E1004" s="1596">
        <f t="shared" si="190"/>
        <v>0</v>
      </c>
      <c r="F1004" s="1604"/>
      <c r="G1004" s="1559"/>
      <c r="H1004" s="1583"/>
      <c r="I1004" s="1300"/>
      <c r="J1004" s="1301"/>
      <c r="K1004" s="1301"/>
      <c r="L1004" s="1573">
        <f t="shared" si="188"/>
        <v>0</v>
      </c>
    </row>
    <row r="1005" spans="1:12" ht="15.75">
      <c r="A1005" s="7">
        <v>350</v>
      </c>
      <c r="B1005" s="1187">
        <v>2900</v>
      </c>
      <c r="C1005" s="1738" t="s">
        <v>758</v>
      </c>
      <c r="D1005" s="1738"/>
      <c r="E1005" s="1596">
        <f t="shared" si="190"/>
        <v>0</v>
      </c>
      <c r="F1005" s="1604">
        <f aca="true" t="shared" si="196" ref="F1005:K1005">SUM(F1006:F1011)</f>
        <v>0</v>
      </c>
      <c r="G1005" s="1555">
        <f t="shared" si="196"/>
        <v>0</v>
      </c>
      <c r="H1005" s="1579">
        <f t="shared" si="196"/>
        <v>0</v>
      </c>
      <c r="I1005" s="607">
        <f t="shared" si="196"/>
        <v>0</v>
      </c>
      <c r="J1005" s="608">
        <f t="shared" si="196"/>
        <v>0</v>
      </c>
      <c r="K1005" s="608">
        <f t="shared" si="196"/>
        <v>0</v>
      </c>
      <c r="L1005" s="1573">
        <f t="shared" si="188"/>
        <v>0</v>
      </c>
    </row>
    <row r="1006" spans="1:12" ht="15.75">
      <c r="A1006" s="8">
        <v>355</v>
      </c>
      <c r="B1006" s="1226"/>
      <c r="C1006" s="1189">
        <v>2920</v>
      </c>
      <c r="D1006" s="1227" t="s">
        <v>759</v>
      </c>
      <c r="E1006" s="1596">
        <f t="shared" si="190"/>
        <v>0</v>
      </c>
      <c r="F1006" s="1572"/>
      <c r="G1006" s="1556"/>
      <c r="H1006" s="1580"/>
      <c r="I1006" s="578"/>
      <c r="J1006" s="579"/>
      <c r="K1006" s="579"/>
      <c r="L1006" s="580">
        <f t="shared" si="188"/>
        <v>0</v>
      </c>
    </row>
    <row r="1007" spans="1:12" ht="36" customHeight="1">
      <c r="A1007" s="8">
        <v>375</v>
      </c>
      <c r="B1007" s="1226"/>
      <c r="C1007" s="1213">
        <v>2969</v>
      </c>
      <c r="D1007" s="1228" t="s">
        <v>760</v>
      </c>
      <c r="E1007" s="1596">
        <f t="shared" si="190"/>
        <v>0</v>
      </c>
      <c r="F1007" s="1607"/>
      <c r="G1007" s="1562"/>
      <c r="H1007" s="1586"/>
      <c r="I1007" s="584"/>
      <c r="J1007" s="585"/>
      <c r="K1007" s="585"/>
      <c r="L1007" s="580">
        <f t="shared" si="188"/>
        <v>0</v>
      </c>
    </row>
    <row r="1008" spans="1:12" ht="31.5">
      <c r="A1008" s="8">
        <v>380</v>
      </c>
      <c r="B1008" s="1226"/>
      <c r="C1008" s="1229">
        <v>2970</v>
      </c>
      <c r="D1008" s="1230" t="s">
        <v>761</v>
      </c>
      <c r="E1008" s="1596">
        <f t="shared" si="190"/>
        <v>0</v>
      </c>
      <c r="F1008" s="1609"/>
      <c r="G1008" s="1564"/>
      <c r="H1008" s="1588"/>
      <c r="I1008" s="748"/>
      <c r="J1008" s="749"/>
      <c r="K1008" s="749"/>
      <c r="L1008" s="580">
        <f t="shared" si="188"/>
        <v>0</v>
      </c>
    </row>
    <row r="1009" spans="1:12" ht="15.75">
      <c r="A1009" s="8">
        <v>385</v>
      </c>
      <c r="B1009" s="1226"/>
      <c r="C1009" s="1217">
        <v>2989</v>
      </c>
      <c r="D1009" s="1231" t="s">
        <v>762</v>
      </c>
      <c r="E1009" s="1596">
        <f t="shared" si="190"/>
        <v>0</v>
      </c>
      <c r="F1009" s="1608"/>
      <c r="G1009" s="1563"/>
      <c r="H1009" s="1587"/>
      <c r="I1009" s="742"/>
      <c r="J1009" s="743"/>
      <c r="K1009" s="743"/>
      <c r="L1009" s="580">
        <f t="shared" si="188"/>
        <v>0</v>
      </c>
    </row>
    <row r="1010" spans="1:12" ht="15.75">
      <c r="A1010" s="8">
        <v>390</v>
      </c>
      <c r="B1010" s="1194"/>
      <c r="C1010" s="1211">
        <v>2991</v>
      </c>
      <c r="D1010" s="1232" t="s">
        <v>763</v>
      </c>
      <c r="E1010" s="1596">
        <f t="shared" si="190"/>
        <v>0</v>
      </c>
      <c r="F1010" s="1606"/>
      <c r="G1010" s="1561"/>
      <c r="H1010" s="1585"/>
      <c r="I1010" s="586"/>
      <c r="J1010" s="587"/>
      <c r="K1010" s="587"/>
      <c r="L1010" s="580">
        <f t="shared" si="188"/>
        <v>0</v>
      </c>
    </row>
    <row r="1011" spans="1:12" ht="15.75">
      <c r="A1011" s="8">
        <v>395</v>
      </c>
      <c r="B1011" s="1194"/>
      <c r="C1011" s="1191">
        <v>2992</v>
      </c>
      <c r="D1011" s="1225" t="s">
        <v>764</v>
      </c>
      <c r="E1011" s="1596">
        <f t="shared" si="190"/>
        <v>0</v>
      </c>
      <c r="F1011" s="1602"/>
      <c r="G1011" s="1557"/>
      <c r="H1011" s="1581"/>
      <c r="I1011" s="588"/>
      <c r="J1011" s="589"/>
      <c r="K1011" s="589"/>
      <c r="L1011" s="580">
        <f t="shared" si="188"/>
        <v>0</v>
      </c>
    </row>
    <row r="1012" spans="1:12" ht="15.75">
      <c r="A1012" s="511">
        <v>397</v>
      </c>
      <c r="B1012" s="1187">
        <v>3300</v>
      </c>
      <c r="C1012" s="1234" t="s">
        <v>765</v>
      </c>
      <c r="D1012" s="1350"/>
      <c r="E1012" s="1596">
        <f>F1012+G1012+H1012</f>
        <v>0</v>
      </c>
      <c r="F1012" s="1604">
        <f aca="true" t="shared" si="197" ref="F1012:L1012">SUM(F1013:F1018)</f>
        <v>0</v>
      </c>
      <c r="G1012" s="1555">
        <f t="shared" si="197"/>
        <v>0</v>
      </c>
      <c r="H1012" s="1579">
        <f>SUM(H1013:H1018)</f>
        <v>0</v>
      </c>
      <c r="I1012" s="607">
        <f>SUM(I1013:I1018)</f>
        <v>0</v>
      </c>
      <c r="J1012" s="608">
        <f t="shared" si="197"/>
        <v>0</v>
      </c>
      <c r="K1012" s="608">
        <f t="shared" si="197"/>
        <v>0</v>
      </c>
      <c r="L1012" s="609">
        <f t="shared" si="197"/>
        <v>0</v>
      </c>
    </row>
    <row r="1013" spans="1:12" ht="15.75">
      <c r="A1013" s="6">
        <v>398</v>
      </c>
      <c r="B1013" s="1193"/>
      <c r="C1013" s="1189">
        <v>3301</v>
      </c>
      <c r="D1013" s="1235" t="s">
        <v>766</v>
      </c>
      <c r="E1013" s="1596">
        <f t="shared" si="190"/>
        <v>0</v>
      </c>
      <c r="F1013" s="1451">
        <v>0</v>
      </c>
      <c r="G1013" s="1451">
        <v>0</v>
      </c>
      <c r="H1013" s="1451">
        <v>0</v>
      </c>
      <c r="I1013" s="1451">
        <v>0</v>
      </c>
      <c r="J1013" s="1451">
        <v>0</v>
      </c>
      <c r="K1013" s="1451">
        <v>0</v>
      </c>
      <c r="L1013" s="580">
        <f t="shared" si="188"/>
        <v>0</v>
      </c>
    </row>
    <row r="1014" spans="1:12" ht="15.75">
      <c r="A1014" s="6">
        <v>399</v>
      </c>
      <c r="B1014" s="1193"/>
      <c r="C1014" s="1195">
        <v>3302</v>
      </c>
      <c r="D1014" s="1236" t="s">
        <v>872</v>
      </c>
      <c r="E1014" s="1596">
        <f t="shared" si="190"/>
        <v>0</v>
      </c>
      <c r="F1014" s="1453">
        <v>0</v>
      </c>
      <c r="G1014" s="1453">
        <v>0</v>
      </c>
      <c r="H1014" s="1453">
        <v>0</v>
      </c>
      <c r="I1014" s="1453">
        <v>0</v>
      </c>
      <c r="J1014" s="1453">
        <v>0</v>
      </c>
      <c r="K1014" s="1453">
        <v>0</v>
      </c>
      <c r="L1014" s="580">
        <f t="shared" si="188"/>
        <v>0</v>
      </c>
    </row>
    <row r="1015" spans="1:12" ht="15.75">
      <c r="A1015" s="6">
        <v>400</v>
      </c>
      <c r="B1015" s="1193"/>
      <c r="C1015" s="1195">
        <v>3303</v>
      </c>
      <c r="D1015" s="1236" t="s">
        <v>767</v>
      </c>
      <c r="E1015" s="1596">
        <f t="shared" si="190"/>
        <v>0</v>
      </c>
      <c r="F1015" s="1453">
        <v>0</v>
      </c>
      <c r="G1015" s="1453">
        <v>0</v>
      </c>
      <c r="H1015" s="1453">
        <v>0</v>
      </c>
      <c r="I1015" s="1453">
        <v>0</v>
      </c>
      <c r="J1015" s="1453">
        <v>0</v>
      </c>
      <c r="K1015" s="1453">
        <v>0</v>
      </c>
      <c r="L1015" s="580">
        <f t="shared" si="188"/>
        <v>0</v>
      </c>
    </row>
    <row r="1016" spans="1:12" ht="15.75">
      <c r="A1016" s="6">
        <v>401</v>
      </c>
      <c r="B1016" s="1193"/>
      <c r="C1016" s="1195">
        <v>3304</v>
      </c>
      <c r="D1016" s="1236" t="s">
        <v>768</v>
      </c>
      <c r="E1016" s="1596">
        <f t="shared" si="190"/>
        <v>0</v>
      </c>
      <c r="F1016" s="1453">
        <v>0</v>
      </c>
      <c r="G1016" s="1453">
        <v>0</v>
      </c>
      <c r="H1016" s="1453">
        <v>0</v>
      </c>
      <c r="I1016" s="1453">
        <v>0</v>
      </c>
      <c r="J1016" s="1453">
        <v>0</v>
      </c>
      <c r="K1016" s="1453">
        <v>0</v>
      </c>
      <c r="L1016" s="580">
        <f t="shared" si="188"/>
        <v>0</v>
      </c>
    </row>
    <row r="1017" spans="1:12" ht="15.75">
      <c r="A1017" s="6">
        <v>402</v>
      </c>
      <c r="B1017" s="1193"/>
      <c r="C1017" s="1195">
        <v>3305</v>
      </c>
      <c r="D1017" s="1236" t="s">
        <v>769</v>
      </c>
      <c r="E1017" s="1596">
        <f t="shared" si="190"/>
        <v>0</v>
      </c>
      <c r="F1017" s="1453">
        <v>0</v>
      </c>
      <c r="G1017" s="1453">
        <v>0</v>
      </c>
      <c r="H1017" s="1453">
        <v>0</v>
      </c>
      <c r="I1017" s="1453">
        <v>0</v>
      </c>
      <c r="J1017" s="1453">
        <v>0</v>
      </c>
      <c r="K1017" s="1453">
        <v>0</v>
      </c>
      <c r="L1017" s="580">
        <f t="shared" si="188"/>
        <v>0</v>
      </c>
    </row>
    <row r="1018" spans="1:12" ht="15.75">
      <c r="A1018" s="17">
        <v>403</v>
      </c>
      <c r="B1018" s="1193"/>
      <c r="C1018" s="1191">
        <v>3306</v>
      </c>
      <c r="D1018" s="1237" t="s">
        <v>770</v>
      </c>
      <c r="E1018" s="1596">
        <f t="shared" si="190"/>
        <v>0</v>
      </c>
      <c r="F1018" s="1455">
        <v>0</v>
      </c>
      <c r="G1018" s="1455">
        <v>0</v>
      </c>
      <c r="H1018" s="1455">
        <v>0</v>
      </c>
      <c r="I1018" s="1455">
        <v>0</v>
      </c>
      <c r="J1018" s="1455">
        <v>0</v>
      </c>
      <c r="K1018" s="1455">
        <v>0</v>
      </c>
      <c r="L1018" s="580">
        <f t="shared" si="188"/>
        <v>0</v>
      </c>
    </row>
    <row r="1019" spans="1:12" ht="15.75">
      <c r="A1019" s="17">
        <v>430</v>
      </c>
      <c r="B1019" s="1187">
        <v>3900</v>
      </c>
      <c r="C1019" s="1738" t="s">
        <v>771</v>
      </c>
      <c r="D1019" s="1738"/>
      <c r="E1019" s="1596">
        <f t="shared" si="190"/>
        <v>0</v>
      </c>
      <c r="F1019" s="1455">
        <v>0</v>
      </c>
      <c r="G1019" s="1455">
        <v>0</v>
      </c>
      <c r="H1019" s="1455">
        <v>0</v>
      </c>
      <c r="I1019" s="1455">
        <v>0</v>
      </c>
      <c r="J1019" s="1455">
        <v>0</v>
      </c>
      <c r="K1019" s="1455">
        <v>0</v>
      </c>
      <c r="L1019" s="1573">
        <f t="shared" si="188"/>
        <v>0</v>
      </c>
    </row>
    <row r="1020" spans="1:12" ht="15.75">
      <c r="A1020" s="7">
        <v>440</v>
      </c>
      <c r="B1020" s="1187">
        <v>4000</v>
      </c>
      <c r="C1020" s="1738" t="s">
        <v>772</v>
      </c>
      <c r="D1020" s="1738"/>
      <c r="E1020" s="1596">
        <f t="shared" si="190"/>
        <v>0</v>
      </c>
      <c r="F1020" s="1604"/>
      <c r="G1020" s="1559"/>
      <c r="H1020" s="1583"/>
      <c r="I1020" s="1300"/>
      <c r="J1020" s="1301"/>
      <c r="K1020" s="1301"/>
      <c r="L1020" s="1573">
        <f aca="true" t="shared" si="198" ref="L1020:L1061">I1020+J1020+K1020</f>
        <v>0</v>
      </c>
    </row>
    <row r="1021" spans="1:12" ht="15.75">
      <c r="A1021" s="7">
        <v>450</v>
      </c>
      <c r="B1021" s="1187">
        <v>4100</v>
      </c>
      <c r="C1021" s="1738" t="s">
        <v>773</v>
      </c>
      <c r="D1021" s="1738"/>
      <c r="E1021" s="1596">
        <f t="shared" si="190"/>
        <v>0</v>
      </c>
      <c r="F1021" s="1455">
        <v>0</v>
      </c>
      <c r="G1021" s="1455">
        <v>0</v>
      </c>
      <c r="H1021" s="1455">
        <v>0</v>
      </c>
      <c r="I1021" s="1455">
        <v>0</v>
      </c>
      <c r="J1021" s="1455">
        <v>0</v>
      </c>
      <c r="K1021" s="1455">
        <v>0</v>
      </c>
      <c r="L1021" s="1573">
        <f t="shared" si="198"/>
        <v>0</v>
      </c>
    </row>
    <row r="1022" spans="1:12" ht="15.75">
      <c r="A1022" s="7">
        <v>495</v>
      </c>
      <c r="B1022" s="1187">
        <v>4200</v>
      </c>
      <c r="C1022" s="1738" t="s">
        <v>774</v>
      </c>
      <c r="D1022" s="1738"/>
      <c r="E1022" s="1596">
        <f aca="true" t="shared" si="199" ref="E1022:E1061">F1022+G1022+H1022</f>
        <v>0</v>
      </c>
      <c r="F1022" s="1604">
        <f aca="true" t="shared" si="200" ref="F1022:L1022">SUM(F1023:F1028)</f>
        <v>0</v>
      </c>
      <c r="G1022" s="1555">
        <f t="shared" si="200"/>
        <v>0</v>
      </c>
      <c r="H1022" s="1579">
        <f t="shared" si="200"/>
        <v>0</v>
      </c>
      <c r="I1022" s="607">
        <f t="shared" si="200"/>
        <v>0</v>
      </c>
      <c r="J1022" s="608">
        <f t="shared" si="200"/>
        <v>0</v>
      </c>
      <c r="K1022" s="608">
        <f t="shared" si="200"/>
        <v>0</v>
      </c>
      <c r="L1022" s="609">
        <f t="shared" si="200"/>
        <v>0</v>
      </c>
    </row>
    <row r="1023" spans="1:12" ht="15.75">
      <c r="A1023" s="8">
        <v>500</v>
      </c>
      <c r="B1023" s="1238"/>
      <c r="C1023" s="1189">
        <v>4201</v>
      </c>
      <c r="D1023" s="1190" t="s">
        <v>775</v>
      </c>
      <c r="E1023" s="1596">
        <f t="shared" si="199"/>
        <v>0</v>
      </c>
      <c r="F1023" s="1572"/>
      <c r="G1023" s="1556"/>
      <c r="H1023" s="1580"/>
      <c r="I1023" s="578"/>
      <c r="J1023" s="579"/>
      <c r="K1023" s="579"/>
      <c r="L1023" s="580">
        <f t="shared" si="198"/>
        <v>0</v>
      </c>
    </row>
    <row r="1024" spans="1:12" ht="15.75">
      <c r="A1024" s="8">
        <v>505</v>
      </c>
      <c r="B1024" s="1238"/>
      <c r="C1024" s="1195">
        <v>4202</v>
      </c>
      <c r="D1024" s="1239" t="s">
        <v>776</v>
      </c>
      <c r="E1024" s="1596">
        <f t="shared" si="199"/>
        <v>0</v>
      </c>
      <c r="F1024" s="1603"/>
      <c r="G1024" s="1558"/>
      <c r="H1024" s="1582"/>
      <c r="I1024" s="581"/>
      <c r="J1024" s="582"/>
      <c r="K1024" s="582"/>
      <c r="L1024" s="580">
        <f t="shared" si="198"/>
        <v>0</v>
      </c>
    </row>
    <row r="1025" spans="1:12" ht="15.75">
      <c r="A1025" s="8">
        <v>510</v>
      </c>
      <c r="B1025" s="1238"/>
      <c r="C1025" s="1195">
        <v>4214</v>
      </c>
      <c r="D1025" s="1239" t="s">
        <v>777</v>
      </c>
      <c r="E1025" s="1596">
        <f t="shared" si="199"/>
        <v>0</v>
      </c>
      <c r="F1025" s="1603"/>
      <c r="G1025" s="1558"/>
      <c r="H1025" s="1582"/>
      <c r="I1025" s="581"/>
      <c r="J1025" s="582"/>
      <c r="K1025" s="582"/>
      <c r="L1025" s="580">
        <f t="shared" si="198"/>
        <v>0</v>
      </c>
    </row>
    <row r="1026" spans="1:12" ht="15.75">
      <c r="A1026" s="8">
        <v>515</v>
      </c>
      <c r="B1026" s="1238"/>
      <c r="C1026" s="1195">
        <v>4217</v>
      </c>
      <c r="D1026" s="1239" t="s">
        <v>778</v>
      </c>
      <c r="E1026" s="1596">
        <f t="shared" si="199"/>
        <v>0</v>
      </c>
      <c r="F1026" s="1603"/>
      <c r="G1026" s="1558"/>
      <c r="H1026" s="1582"/>
      <c r="I1026" s="581"/>
      <c r="J1026" s="582"/>
      <c r="K1026" s="582"/>
      <c r="L1026" s="580">
        <f t="shared" si="198"/>
        <v>0</v>
      </c>
    </row>
    <row r="1027" spans="1:12" ht="31.5">
      <c r="A1027" s="8">
        <v>520</v>
      </c>
      <c r="B1027" s="1238"/>
      <c r="C1027" s="1195">
        <v>4218</v>
      </c>
      <c r="D1027" s="1196" t="s">
        <v>779</v>
      </c>
      <c r="E1027" s="1596">
        <f t="shared" si="199"/>
        <v>0</v>
      </c>
      <c r="F1027" s="1603"/>
      <c r="G1027" s="1558"/>
      <c r="H1027" s="1582"/>
      <c r="I1027" s="581"/>
      <c r="J1027" s="582"/>
      <c r="K1027" s="582"/>
      <c r="L1027" s="580">
        <f t="shared" si="198"/>
        <v>0</v>
      </c>
    </row>
    <row r="1028" spans="1:12" ht="15.75">
      <c r="A1028" s="8">
        <v>525</v>
      </c>
      <c r="B1028" s="1238"/>
      <c r="C1028" s="1191">
        <v>4219</v>
      </c>
      <c r="D1028" s="1223" t="s">
        <v>780</v>
      </c>
      <c r="E1028" s="1596">
        <f t="shared" si="199"/>
        <v>0</v>
      </c>
      <c r="F1028" s="1602"/>
      <c r="G1028" s="1557"/>
      <c r="H1028" s="1581"/>
      <c r="I1028" s="588"/>
      <c r="J1028" s="589"/>
      <c r="K1028" s="589"/>
      <c r="L1028" s="580">
        <f t="shared" si="198"/>
        <v>0</v>
      </c>
    </row>
    <row r="1029" spans="1:12" ht="15.75">
      <c r="A1029" s="7">
        <v>635</v>
      </c>
      <c r="B1029" s="1187">
        <v>4300</v>
      </c>
      <c r="C1029" s="1738" t="s">
        <v>781</v>
      </c>
      <c r="D1029" s="1738"/>
      <c r="E1029" s="1596">
        <f t="shared" si="199"/>
        <v>0</v>
      </c>
      <c r="F1029" s="1604">
        <f aca="true" t="shared" si="201" ref="F1029:L1029">SUM(F1030:F1032)</f>
        <v>0</v>
      </c>
      <c r="G1029" s="1555">
        <f t="shared" si="201"/>
        <v>0</v>
      </c>
      <c r="H1029" s="1579">
        <f t="shared" si="201"/>
        <v>0</v>
      </c>
      <c r="I1029" s="607">
        <f t="shared" si="201"/>
        <v>0</v>
      </c>
      <c r="J1029" s="608">
        <f t="shared" si="201"/>
        <v>0</v>
      </c>
      <c r="K1029" s="608">
        <f t="shared" si="201"/>
        <v>0</v>
      </c>
      <c r="L1029" s="609">
        <f t="shared" si="201"/>
        <v>0</v>
      </c>
    </row>
    <row r="1030" spans="1:12" ht="15.75">
      <c r="A1030" s="8">
        <v>640</v>
      </c>
      <c r="B1030" s="1238"/>
      <c r="C1030" s="1189">
        <v>4301</v>
      </c>
      <c r="D1030" s="1208" t="s">
        <v>782</v>
      </c>
      <c r="E1030" s="1596">
        <f t="shared" si="199"/>
        <v>0</v>
      </c>
      <c r="F1030" s="1572"/>
      <c r="G1030" s="1556"/>
      <c r="H1030" s="1580"/>
      <c r="I1030" s="578"/>
      <c r="J1030" s="579"/>
      <c r="K1030" s="579"/>
      <c r="L1030" s="580">
        <f t="shared" si="198"/>
        <v>0</v>
      </c>
    </row>
    <row r="1031" spans="1:12" ht="15.75">
      <c r="A1031" s="8">
        <v>645</v>
      </c>
      <c r="B1031" s="1238"/>
      <c r="C1031" s="1195">
        <v>4302</v>
      </c>
      <c r="D1031" s="1239" t="s">
        <v>873</v>
      </c>
      <c r="E1031" s="1596">
        <f t="shared" si="199"/>
        <v>0</v>
      </c>
      <c r="F1031" s="1603"/>
      <c r="G1031" s="1558"/>
      <c r="H1031" s="1582"/>
      <c r="I1031" s="581"/>
      <c r="J1031" s="582"/>
      <c r="K1031" s="582"/>
      <c r="L1031" s="580">
        <f t="shared" si="198"/>
        <v>0</v>
      </c>
    </row>
    <row r="1032" spans="1:12" ht="15.75">
      <c r="A1032" s="8">
        <v>650</v>
      </c>
      <c r="B1032" s="1238"/>
      <c r="C1032" s="1191">
        <v>4309</v>
      </c>
      <c r="D1032" s="1199" t="s">
        <v>784</v>
      </c>
      <c r="E1032" s="1596">
        <f t="shared" si="199"/>
        <v>0</v>
      </c>
      <c r="F1032" s="1602"/>
      <c r="G1032" s="1557"/>
      <c r="H1032" s="1581"/>
      <c r="I1032" s="588"/>
      <c r="J1032" s="589"/>
      <c r="K1032" s="589"/>
      <c r="L1032" s="580">
        <f t="shared" si="198"/>
        <v>0</v>
      </c>
    </row>
    <row r="1033" spans="1:12" ht="15.75">
      <c r="A1033" s="7">
        <v>655</v>
      </c>
      <c r="B1033" s="1187">
        <v>4400</v>
      </c>
      <c r="C1033" s="1738" t="s">
        <v>785</v>
      </c>
      <c r="D1033" s="1738"/>
      <c r="E1033" s="1596">
        <f t="shared" si="199"/>
        <v>0</v>
      </c>
      <c r="F1033" s="1604"/>
      <c r="G1033" s="1559"/>
      <c r="H1033" s="1583"/>
      <c r="I1033" s="1300"/>
      <c r="J1033" s="1301"/>
      <c r="K1033" s="1301"/>
      <c r="L1033" s="1573">
        <f t="shared" si="198"/>
        <v>0</v>
      </c>
    </row>
    <row r="1034" spans="1:12" ht="15.75">
      <c r="A1034" s="7">
        <v>665</v>
      </c>
      <c r="B1034" s="1187">
        <v>4500</v>
      </c>
      <c r="C1034" s="1738" t="s">
        <v>848</v>
      </c>
      <c r="D1034" s="1738"/>
      <c r="E1034" s="1596">
        <f t="shared" si="199"/>
        <v>0</v>
      </c>
      <c r="F1034" s="1604"/>
      <c r="G1034" s="1559"/>
      <c r="H1034" s="1583"/>
      <c r="I1034" s="1300"/>
      <c r="J1034" s="1301"/>
      <c r="K1034" s="1301"/>
      <c r="L1034" s="1573">
        <f t="shared" si="198"/>
        <v>0</v>
      </c>
    </row>
    <row r="1035" spans="1:12" ht="15.75">
      <c r="A1035" s="7">
        <v>675</v>
      </c>
      <c r="B1035" s="1187">
        <v>4600</v>
      </c>
      <c r="C1035" s="1748" t="s">
        <v>786</v>
      </c>
      <c r="D1035" s="1749"/>
      <c r="E1035" s="1596">
        <f t="shared" si="199"/>
        <v>0</v>
      </c>
      <c r="F1035" s="1604"/>
      <c r="G1035" s="1559"/>
      <c r="H1035" s="1583"/>
      <c r="I1035" s="1300"/>
      <c r="J1035" s="1301"/>
      <c r="K1035" s="1301"/>
      <c r="L1035" s="1573">
        <f t="shared" si="198"/>
        <v>0</v>
      </c>
    </row>
    <row r="1036" spans="1:12" ht="15.75">
      <c r="A1036" s="7">
        <v>685</v>
      </c>
      <c r="B1036" s="1187">
        <v>4900</v>
      </c>
      <c r="C1036" s="1738" t="s">
        <v>389</v>
      </c>
      <c r="D1036" s="1738"/>
      <c r="E1036" s="1596">
        <f t="shared" si="199"/>
        <v>0</v>
      </c>
      <c r="F1036" s="1604">
        <f aca="true" t="shared" si="202" ref="F1036:L1036">+F1037+F1038</f>
        <v>0</v>
      </c>
      <c r="G1036" s="1555">
        <f t="shared" si="202"/>
        <v>0</v>
      </c>
      <c r="H1036" s="1579">
        <f t="shared" si="202"/>
        <v>0</v>
      </c>
      <c r="I1036" s="607">
        <f t="shared" si="202"/>
        <v>0</v>
      </c>
      <c r="J1036" s="608">
        <f t="shared" si="202"/>
        <v>0</v>
      </c>
      <c r="K1036" s="608">
        <f t="shared" si="202"/>
        <v>0</v>
      </c>
      <c r="L1036" s="609">
        <f t="shared" si="202"/>
        <v>0</v>
      </c>
    </row>
    <row r="1037" spans="1:12" ht="15.75">
      <c r="A1037" s="8">
        <v>690</v>
      </c>
      <c r="B1037" s="1238"/>
      <c r="C1037" s="1189">
        <v>4901</v>
      </c>
      <c r="D1037" s="1240" t="s">
        <v>390</v>
      </c>
      <c r="E1037" s="1596">
        <f t="shared" si="199"/>
        <v>0</v>
      </c>
      <c r="F1037" s="1572"/>
      <c r="G1037" s="1556"/>
      <c r="H1037" s="1580"/>
      <c r="I1037" s="578"/>
      <c r="J1037" s="579"/>
      <c r="K1037" s="579"/>
      <c r="L1037" s="580">
        <f t="shared" si="198"/>
        <v>0</v>
      </c>
    </row>
    <row r="1038" spans="1:12" ht="15.75">
      <c r="A1038" s="8">
        <v>695</v>
      </c>
      <c r="B1038" s="1238"/>
      <c r="C1038" s="1191">
        <v>4902</v>
      </c>
      <c r="D1038" s="1199" t="s">
        <v>391</v>
      </c>
      <c r="E1038" s="1596">
        <f t="shared" si="199"/>
        <v>0</v>
      </c>
      <c r="F1038" s="1602"/>
      <c r="G1038" s="1557"/>
      <c r="H1038" s="1581"/>
      <c r="I1038" s="588"/>
      <c r="J1038" s="589"/>
      <c r="K1038" s="589"/>
      <c r="L1038" s="580">
        <f t="shared" si="198"/>
        <v>0</v>
      </c>
    </row>
    <row r="1039" spans="1:12" ht="15.75">
      <c r="A1039" s="7">
        <v>700</v>
      </c>
      <c r="B1039" s="1241">
        <v>5100</v>
      </c>
      <c r="C1039" s="1737" t="s">
        <v>787</v>
      </c>
      <c r="D1039" s="1737"/>
      <c r="E1039" s="1596">
        <f t="shared" si="199"/>
        <v>0</v>
      </c>
      <c r="F1039" s="1604"/>
      <c r="G1039" s="1559"/>
      <c r="H1039" s="1583"/>
      <c r="I1039" s="1300"/>
      <c r="J1039" s="1301"/>
      <c r="K1039" s="1301"/>
      <c r="L1039" s="1573">
        <f t="shared" si="198"/>
        <v>0</v>
      </c>
    </row>
    <row r="1040" spans="1:12" ht="15.75">
      <c r="A1040" s="7">
        <v>710</v>
      </c>
      <c r="B1040" s="1241">
        <v>5200</v>
      </c>
      <c r="C1040" s="1737" t="s">
        <v>788</v>
      </c>
      <c r="D1040" s="1737"/>
      <c r="E1040" s="1596">
        <f t="shared" si="199"/>
        <v>0</v>
      </c>
      <c r="F1040" s="1604">
        <f aca="true" t="shared" si="203" ref="F1040:L1040">SUM(F1041:F1047)</f>
        <v>0</v>
      </c>
      <c r="G1040" s="1555">
        <f t="shared" si="203"/>
        <v>0</v>
      </c>
      <c r="H1040" s="1579">
        <f t="shared" si="203"/>
        <v>0</v>
      </c>
      <c r="I1040" s="607">
        <f t="shared" si="203"/>
        <v>0</v>
      </c>
      <c r="J1040" s="608">
        <f t="shared" si="203"/>
        <v>0</v>
      </c>
      <c r="K1040" s="608">
        <f t="shared" si="203"/>
        <v>0</v>
      </c>
      <c r="L1040" s="609">
        <f t="shared" si="203"/>
        <v>0</v>
      </c>
    </row>
    <row r="1041" spans="1:12" ht="15.75">
      <c r="A1041" s="8">
        <v>715</v>
      </c>
      <c r="B1041" s="1242"/>
      <c r="C1041" s="1243">
        <v>5201</v>
      </c>
      <c r="D1041" s="1244" t="s">
        <v>789</v>
      </c>
      <c r="E1041" s="1596">
        <f t="shared" si="199"/>
        <v>0</v>
      </c>
      <c r="F1041" s="1572"/>
      <c r="G1041" s="1556"/>
      <c r="H1041" s="1580"/>
      <c r="I1041" s="578"/>
      <c r="J1041" s="579"/>
      <c r="K1041" s="579"/>
      <c r="L1041" s="580">
        <f t="shared" si="198"/>
        <v>0</v>
      </c>
    </row>
    <row r="1042" spans="1:12" ht="15.75">
      <c r="A1042" s="8">
        <v>720</v>
      </c>
      <c r="B1042" s="1242"/>
      <c r="C1042" s="1245">
        <v>5202</v>
      </c>
      <c r="D1042" s="1246" t="s">
        <v>790</v>
      </c>
      <c r="E1042" s="1596">
        <f t="shared" si="199"/>
        <v>0</v>
      </c>
      <c r="F1042" s="1603"/>
      <c r="G1042" s="1558"/>
      <c r="H1042" s="1582"/>
      <c r="I1042" s="581"/>
      <c r="J1042" s="582"/>
      <c r="K1042" s="582"/>
      <c r="L1042" s="580">
        <f t="shared" si="198"/>
        <v>0</v>
      </c>
    </row>
    <row r="1043" spans="1:12" ht="15.75">
      <c r="A1043" s="8">
        <v>725</v>
      </c>
      <c r="B1043" s="1242"/>
      <c r="C1043" s="1245">
        <v>5203</v>
      </c>
      <c r="D1043" s="1246" t="s">
        <v>1769</v>
      </c>
      <c r="E1043" s="1596">
        <f t="shared" si="199"/>
        <v>0</v>
      </c>
      <c r="F1043" s="1603"/>
      <c r="G1043" s="1558"/>
      <c r="H1043" s="1582"/>
      <c r="I1043" s="581"/>
      <c r="J1043" s="582"/>
      <c r="K1043" s="582"/>
      <c r="L1043" s="580">
        <f t="shared" si="198"/>
        <v>0</v>
      </c>
    </row>
    <row r="1044" spans="1:12" ht="15.75">
      <c r="A1044" s="8">
        <v>730</v>
      </c>
      <c r="B1044" s="1242"/>
      <c r="C1044" s="1245">
        <v>5204</v>
      </c>
      <c r="D1044" s="1246" t="s">
        <v>1770</v>
      </c>
      <c r="E1044" s="1596">
        <f t="shared" si="199"/>
        <v>0</v>
      </c>
      <c r="F1044" s="1603"/>
      <c r="G1044" s="1558"/>
      <c r="H1044" s="1582"/>
      <c r="I1044" s="581"/>
      <c r="J1044" s="582"/>
      <c r="K1044" s="582"/>
      <c r="L1044" s="580">
        <f t="shared" si="198"/>
        <v>0</v>
      </c>
    </row>
    <row r="1045" spans="1:12" ht="15.75">
      <c r="A1045" s="8">
        <v>735</v>
      </c>
      <c r="B1045" s="1242"/>
      <c r="C1045" s="1245">
        <v>5205</v>
      </c>
      <c r="D1045" s="1246" t="s">
        <v>1771</v>
      </c>
      <c r="E1045" s="1596">
        <f t="shared" si="199"/>
        <v>0</v>
      </c>
      <c r="F1045" s="1603"/>
      <c r="G1045" s="1558"/>
      <c r="H1045" s="1582"/>
      <c r="I1045" s="581"/>
      <c r="J1045" s="582"/>
      <c r="K1045" s="582"/>
      <c r="L1045" s="580">
        <f t="shared" si="198"/>
        <v>0</v>
      </c>
    </row>
    <row r="1046" spans="1:12" ht="15.75">
      <c r="A1046" s="8">
        <v>740</v>
      </c>
      <c r="B1046" s="1242"/>
      <c r="C1046" s="1245">
        <v>5206</v>
      </c>
      <c r="D1046" s="1246" t="s">
        <v>1772</v>
      </c>
      <c r="E1046" s="1596">
        <f t="shared" si="199"/>
        <v>0</v>
      </c>
      <c r="F1046" s="1603"/>
      <c r="G1046" s="1558"/>
      <c r="H1046" s="1582"/>
      <c r="I1046" s="581"/>
      <c r="J1046" s="582"/>
      <c r="K1046" s="582"/>
      <c r="L1046" s="580">
        <f t="shared" si="198"/>
        <v>0</v>
      </c>
    </row>
    <row r="1047" spans="1:12" ht="15.75">
      <c r="A1047" s="8">
        <v>745</v>
      </c>
      <c r="B1047" s="1242"/>
      <c r="C1047" s="1247">
        <v>5219</v>
      </c>
      <c r="D1047" s="1248" t="s">
        <v>1773</v>
      </c>
      <c r="E1047" s="1596">
        <f t="shared" si="199"/>
        <v>0</v>
      </c>
      <c r="F1047" s="1602"/>
      <c r="G1047" s="1557"/>
      <c r="H1047" s="1581"/>
      <c r="I1047" s="588"/>
      <c r="J1047" s="589"/>
      <c r="K1047" s="589"/>
      <c r="L1047" s="580">
        <f t="shared" si="198"/>
        <v>0</v>
      </c>
    </row>
    <row r="1048" spans="1:12" ht="15.75">
      <c r="A1048" s="7">
        <v>750</v>
      </c>
      <c r="B1048" s="1241">
        <v>5300</v>
      </c>
      <c r="C1048" s="1737" t="s">
        <v>1774</v>
      </c>
      <c r="D1048" s="1737"/>
      <c r="E1048" s="1596">
        <f t="shared" si="199"/>
        <v>0</v>
      </c>
      <c r="F1048" s="1604">
        <f aca="true" t="shared" si="204" ref="F1048:L1048">SUM(F1049:F1050)</f>
        <v>0</v>
      </c>
      <c r="G1048" s="1555">
        <f t="shared" si="204"/>
        <v>0</v>
      </c>
      <c r="H1048" s="1579">
        <f t="shared" si="204"/>
        <v>0</v>
      </c>
      <c r="I1048" s="607">
        <f t="shared" si="204"/>
        <v>0</v>
      </c>
      <c r="J1048" s="608">
        <f t="shared" si="204"/>
        <v>0</v>
      </c>
      <c r="K1048" s="608">
        <f t="shared" si="204"/>
        <v>0</v>
      </c>
      <c r="L1048" s="609">
        <f t="shared" si="204"/>
        <v>0</v>
      </c>
    </row>
    <row r="1049" spans="1:12" ht="15.75">
      <c r="A1049" s="8">
        <v>755</v>
      </c>
      <c r="B1049" s="1242"/>
      <c r="C1049" s="1243">
        <v>5301</v>
      </c>
      <c r="D1049" s="1244" t="s">
        <v>310</v>
      </c>
      <c r="E1049" s="1596">
        <f t="shared" si="199"/>
        <v>0</v>
      </c>
      <c r="F1049" s="1572"/>
      <c r="G1049" s="1556"/>
      <c r="H1049" s="1580"/>
      <c r="I1049" s="578"/>
      <c r="J1049" s="579"/>
      <c r="K1049" s="579"/>
      <c r="L1049" s="580">
        <f t="shared" si="198"/>
        <v>0</v>
      </c>
    </row>
    <row r="1050" spans="1:12" ht="15.75">
      <c r="A1050" s="8">
        <v>760</v>
      </c>
      <c r="B1050" s="1242"/>
      <c r="C1050" s="1247">
        <v>5309</v>
      </c>
      <c r="D1050" s="1248" t="s">
        <v>1775</v>
      </c>
      <c r="E1050" s="1596">
        <f t="shared" si="199"/>
        <v>0</v>
      </c>
      <c r="F1050" s="1602"/>
      <c r="G1050" s="1557"/>
      <c r="H1050" s="1581"/>
      <c r="I1050" s="588"/>
      <c r="J1050" s="589"/>
      <c r="K1050" s="589"/>
      <c r="L1050" s="580">
        <f t="shared" si="198"/>
        <v>0</v>
      </c>
    </row>
    <row r="1051" spans="1:12" ht="15.75">
      <c r="A1051" s="7">
        <v>765</v>
      </c>
      <c r="B1051" s="1241">
        <v>5400</v>
      </c>
      <c r="C1051" s="1737" t="s">
        <v>804</v>
      </c>
      <c r="D1051" s="1737"/>
      <c r="E1051" s="1596">
        <f t="shared" si="199"/>
        <v>0</v>
      </c>
      <c r="F1051" s="1604"/>
      <c r="G1051" s="1559"/>
      <c r="H1051" s="1583"/>
      <c r="I1051" s="1300"/>
      <c r="J1051" s="1301"/>
      <c r="K1051" s="1301"/>
      <c r="L1051" s="1573">
        <f t="shared" si="198"/>
        <v>0</v>
      </c>
    </row>
    <row r="1052" spans="1:12" ht="15.75">
      <c r="A1052" s="7">
        <v>775</v>
      </c>
      <c r="B1052" s="1187">
        <v>5500</v>
      </c>
      <c r="C1052" s="1738" t="s">
        <v>805</v>
      </c>
      <c r="D1052" s="1738"/>
      <c r="E1052" s="1596">
        <f t="shared" si="199"/>
        <v>0</v>
      </c>
      <c r="F1052" s="1604">
        <f aca="true" t="shared" si="205" ref="F1052:L1052">SUM(F1053:F1056)</f>
        <v>0</v>
      </c>
      <c r="G1052" s="1555">
        <f t="shared" si="205"/>
        <v>0</v>
      </c>
      <c r="H1052" s="1579">
        <f t="shared" si="205"/>
        <v>0</v>
      </c>
      <c r="I1052" s="607">
        <f t="shared" si="205"/>
        <v>0</v>
      </c>
      <c r="J1052" s="608">
        <f t="shared" si="205"/>
        <v>0</v>
      </c>
      <c r="K1052" s="608">
        <f t="shared" si="205"/>
        <v>0</v>
      </c>
      <c r="L1052" s="609">
        <f t="shared" si="205"/>
        <v>0</v>
      </c>
    </row>
    <row r="1053" spans="1:12" ht="15.75">
      <c r="A1053" s="8">
        <v>780</v>
      </c>
      <c r="B1053" s="1238"/>
      <c r="C1053" s="1189">
        <v>5501</v>
      </c>
      <c r="D1053" s="1208" t="s">
        <v>806</v>
      </c>
      <c r="E1053" s="1596">
        <f t="shared" si="199"/>
        <v>0</v>
      </c>
      <c r="F1053" s="1572"/>
      <c r="G1053" s="1556"/>
      <c r="H1053" s="1580"/>
      <c r="I1053" s="578"/>
      <c r="J1053" s="579"/>
      <c r="K1053" s="579"/>
      <c r="L1053" s="580">
        <f t="shared" si="198"/>
        <v>0</v>
      </c>
    </row>
    <row r="1054" spans="1:12" ht="15.75">
      <c r="A1054" s="8">
        <v>785</v>
      </c>
      <c r="B1054" s="1238"/>
      <c r="C1054" s="1195">
        <v>5502</v>
      </c>
      <c r="D1054" s="1196" t="s">
        <v>807</v>
      </c>
      <c r="E1054" s="1596">
        <f t="shared" si="199"/>
        <v>0</v>
      </c>
      <c r="F1054" s="1603"/>
      <c r="G1054" s="1558"/>
      <c r="H1054" s="1582"/>
      <c r="I1054" s="581"/>
      <c r="J1054" s="582"/>
      <c r="K1054" s="582"/>
      <c r="L1054" s="580">
        <f t="shared" si="198"/>
        <v>0</v>
      </c>
    </row>
    <row r="1055" spans="1:12" ht="15.75">
      <c r="A1055" s="8">
        <v>790</v>
      </c>
      <c r="B1055" s="1238"/>
      <c r="C1055" s="1195">
        <v>5503</v>
      </c>
      <c r="D1055" s="1239" t="s">
        <v>808</v>
      </c>
      <c r="E1055" s="1596">
        <f t="shared" si="199"/>
        <v>0</v>
      </c>
      <c r="F1055" s="1603"/>
      <c r="G1055" s="1558"/>
      <c r="H1055" s="1582"/>
      <c r="I1055" s="581"/>
      <c r="J1055" s="582"/>
      <c r="K1055" s="582"/>
      <c r="L1055" s="580">
        <f t="shared" si="198"/>
        <v>0</v>
      </c>
    </row>
    <row r="1056" spans="1:12" ht="15.75">
      <c r="A1056" s="8">
        <v>795</v>
      </c>
      <c r="B1056" s="1238"/>
      <c r="C1056" s="1191">
        <v>5504</v>
      </c>
      <c r="D1056" s="1219" t="s">
        <v>809</v>
      </c>
      <c r="E1056" s="1596">
        <f t="shared" si="199"/>
        <v>0</v>
      </c>
      <c r="F1056" s="1602"/>
      <c r="G1056" s="1557"/>
      <c r="H1056" s="1581"/>
      <c r="I1056" s="588"/>
      <c r="J1056" s="589"/>
      <c r="K1056" s="589"/>
      <c r="L1056" s="580">
        <f t="shared" si="198"/>
        <v>0</v>
      </c>
    </row>
    <row r="1057" spans="1:12" ht="15.75">
      <c r="A1057" s="7">
        <v>805</v>
      </c>
      <c r="B1057" s="1241">
        <v>5700</v>
      </c>
      <c r="C1057" s="1739" t="s">
        <v>1446</v>
      </c>
      <c r="D1057" s="1740"/>
      <c r="E1057" s="1596">
        <f t="shared" si="199"/>
        <v>0</v>
      </c>
      <c r="F1057" s="1604">
        <f aca="true" t="shared" si="206" ref="F1057:L1057">SUM(F1058:F1060)</f>
        <v>0</v>
      </c>
      <c r="G1057" s="1555">
        <f t="shared" si="206"/>
        <v>0</v>
      </c>
      <c r="H1057" s="1579">
        <f t="shared" si="206"/>
        <v>0</v>
      </c>
      <c r="I1057" s="607">
        <f t="shared" si="206"/>
        <v>0</v>
      </c>
      <c r="J1057" s="608">
        <f t="shared" si="206"/>
        <v>0</v>
      </c>
      <c r="K1057" s="608">
        <f t="shared" si="206"/>
        <v>0</v>
      </c>
      <c r="L1057" s="609">
        <f t="shared" si="206"/>
        <v>0</v>
      </c>
    </row>
    <row r="1058" spans="1:12" ht="16.5" thickBot="1">
      <c r="A1058" s="8">
        <v>810</v>
      </c>
      <c r="B1058" s="1242"/>
      <c r="C1058" s="1243">
        <v>5701</v>
      </c>
      <c r="D1058" s="1244" t="s">
        <v>811</v>
      </c>
      <c r="E1058" s="1596">
        <f t="shared" si="199"/>
        <v>0</v>
      </c>
      <c r="F1058" s="1592">
        <v>0</v>
      </c>
      <c r="G1058" s="1592">
        <v>0</v>
      </c>
      <c r="H1058" s="1592">
        <v>0</v>
      </c>
      <c r="I1058" s="1592">
        <v>0</v>
      </c>
      <c r="J1058" s="1592">
        <v>0</v>
      </c>
      <c r="K1058" s="1592">
        <v>0</v>
      </c>
      <c r="L1058" s="580">
        <f t="shared" si="198"/>
        <v>0</v>
      </c>
    </row>
    <row r="1059" spans="1:12" ht="16.5" thickBot="1">
      <c r="A1059" s="8">
        <v>815</v>
      </c>
      <c r="B1059" s="1242"/>
      <c r="C1059" s="1249">
        <v>5702</v>
      </c>
      <c r="D1059" s="1250" t="s">
        <v>812</v>
      </c>
      <c r="E1059" s="1596">
        <f t="shared" si="199"/>
        <v>0</v>
      </c>
      <c r="F1059" s="1592">
        <v>0</v>
      </c>
      <c r="G1059" s="1592">
        <v>0</v>
      </c>
      <c r="H1059" s="1592">
        <v>0</v>
      </c>
      <c r="I1059" s="1592">
        <v>0</v>
      </c>
      <c r="J1059" s="1592">
        <v>0</v>
      </c>
      <c r="K1059" s="1592">
        <v>0</v>
      </c>
      <c r="L1059" s="580">
        <f t="shared" si="198"/>
        <v>0</v>
      </c>
    </row>
    <row r="1060" spans="1:12" ht="16.5" thickBot="1">
      <c r="A1060" s="12">
        <v>816</v>
      </c>
      <c r="B1060" s="1194"/>
      <c r="C1060" s="1251">
        <v>4071</v>
      </c>
      <c r="D1060" s="1252" t="s">
        <v>813</v>
      </c>
      <c r="E1060" s="1596">
        <f t="shared" si="199"/>
        <v>0</v>
      </c>
      <c r="F1060" s="1592">
        <v>0</v>
      </c>
      <c r="G1060" s="1592">
        <v>0</v>
      </c>
      <c r="H1060" s="1592">
        <v>0</v>
      </c>
      <c r="I1060" s="1592">
        <v>0</v>
      </c>
      <c r="J1060" s="1592">
        <v>0</v>
      </c>
      <c r="K1060" s="1592">
        <v>0</v>
      </c>
      <c r="L1060" s="580">
        <f t="shared" si="198"/>
        <v>0</v>
      </c>
    </row>
    <row r="1061" spans="1:12" ht="36" customHeight="1" thickBot="1">
      <c r="A1061" s="8">
        <v>820</v>
      </c>
      <c r="B1061" s="1254">
        <v>98</v>
      </c>
      <c r="C1061" s="1741" t="s">
        <v>814</v>
      </c>
      <c r="D1061" s="1742"/>
      <c r="E1061" s="1599">
        <f t="shared" si="199"/>
        <v>0</v>
      </c>
      <c r="F1061" s="1610"/>
      <c r="G1061" s="1610"/>
      <c r="H1061" s="1610"/>
      <c r="I1061" s="1592">
        <v>0</v>
      </c>
      <c r="J1061" s="1592">
        <v>0</v>
      </c>
      <c r="K1061" s="1592">
        <v>0</v>
      </c>
      <c r="L1061" s="580">
        <f t="shared" si="198"/>
        <v>0</v>
      </c>
    </row>
    <row r="1062" spans="1:12" ht="15.75">
      <c r="A1062" s="8">
        <v>821</v>
      </c>
      <c r="B1062" s="1255"/>
      <c r="C1062" s="1256"/>
      <c r="D1062" s="1257"/>
      <c r="E1062" s="437"/>
      <c r="F1062" s="437"/>
      <c r="G1062" s="437"/>
      <c r="H1062" s="437"/>
      <c r="I1062" s="437"/>
      <c r="J1062" s="437"/>
      <c r="K1062" s="437"/>
      <c r="L1062" s="438"/>
    </row>
    <row r="1063" spans="1:12" ht="15.75">
      <c r="A1063" s="8">
        <v>822</v>
      </c>
      <c r="B1063" s="1258"/>
      <c r="C1063" s="1112"/>
      <c r="D1063" s="1253"/>
      <c r="E1063" s="437"/>
      <c r="F1063" s="437"/>
      <c r="G1063" s="437"/>
      <c r="H1063" s="437"/>
      <c r="I1063" s="437"/>
      <c r="J1063" s="437"/>
      <c r="K1063" s="437"/>
      <c r="L1063" s="438"/>
    </row>
    <row r="1064" spans="1:12" ht="15.75">
      <c r="A1064" s="8">
        <v>823</v>
      </c>
      <c r="B1064" s="1259"/>
      <c r="C1064" s="1260"/>
      <c r="D1064" s="1253"/>
      <c r="E1064" s="437"/>
      <c r="F1064" s="437"/>
      <c r="G1064" s="437"/>
      <c r="H1064" s="437"/>
      <c r="I1064" s="437"/>
      <c r="J1064" s="437"/>
      <c r="K1064" s="437"/>
      <c r="L1064" s="438"/>
    </row>
    <row r="1065" spans="1:12" ht="16.5" thickBot="1">
      <c r="A1065" s="8">
        <v>825</v>
      </c>
      <c r="B1065" s="1261"/>
      <c r="C1065" s="1261" t="s">
        <v>1021</v>
      </c>
      <c r="D1065" s="1262">
        <f>+B1065</f>
        <v>0</v>
      </c>
      <c r="E1065" s="523">
        <f aca="true" t="shared" si="207" ref="E1065:J1065">SUM(E954,E957,E963,E969,E970,E988,E992,E998,E1001,E1002,E1003,E1004,E1005,E1012,E1019,E1020,E1021,E1022,E1029,E1033,E1034,E1035,E1036,E1039,E1040,E1048,E1051,E1052,E1057)+E1061</f>
        <v>0</v>
      </c>
      <c r="F1065" s="524">
        <f t="shared" si="207"/>
        <v>0</v>
      </c>
      <c r="G1065" s="754">
        <f>SUM(G954,G957,G963,G969,G970,G988,G992,G998,G1001,G1002,G1003,G1004,G1005,G1012,G1019,G1020,G1021,G1022,G1029,G1033,G1034,G1035,G1036,G1039,G1040,G1048,G1051,G1052,G1057)+G1061</f>
        <v>0</v>
      </c>
      <c r="H1065" s="754">
        <f>SUM(H954,H957,H963,H969,H970,H988,H992,H998,H1001,H1002,H1003,H1004,H1005,H1012,H1019,H1020,H1021,H1022,H1029,H1033,H1034,H1035,H1036,H1039,H1040,H1048,H1051,H1052,H1057)+H1061</f>
        <v>0</v>
      </c>
      <c r="I1065" s="754">
        <f>SUM(I954,I957,I963,I969,I970,I988,I992,I998,I1001,I1002,I1003,I1004,I1005,I1012,I1019,I1020,I1021,I1022,I1029,I1033,I1034,I1035,I1036,I1039,I1040,I1048,I1051,I1052,I1057)+I1061</f>
        <v>0</v>
      </c>
      <c r="J1065" s="755">
        <f t="shared" si="207"/>
        <v>0</v>
      </c>
      <c r="K1065" s="755">
        <f>SUM(K954,K957,K963,K969,K970,K988,K992,K998,K1001,K1002,K1003,K1004,K1005,K1012,K1019,K1020,K1021,K1022,K1029,K1033,K1034,K1035,K1036,K1039,K1040,K1048,K1051,K1052,K1057)+K1061</f>
        <v>0</v>
      </c>
      <c r="L1065" s="756">
        <f>SUM(L954,L957,L963,L969,L970,L988,L992,L998,L1001,L1002,L1003,L1004,L1005,L1012,L1019,L1020,L1021,L1022,L1029,L1033,L1034,L1035,L1036,L1039,L1040,L1048,L1051,L1052,L1057)+L1061</f>
        <v>0</v>
      </c>
    </row>
    <row r="1066" spans="1:12" ht="16.5" thickTop="1">
      <c r="A1066" s="8"/>
      <c r="B1066" s="1263"/>
      <c r="C1066" s="1264"/>
      <c r="D1066" s="1115"/>
      <c r="E1066" s="765"/>
      <c r="F1066" s="765"/>
      <c r="G1066" s="765"/>
      <c r="H1066" s="765"/>
      <c r="I1066" s="765"/>
      <c r="J1066" s="765"/>
      <c r="K1066" s="765"/>
      <c r="L1066" s="765"/>
    </row>
    <row r="1067" spans="1:12" ht="15.75">
      <c r="A1067" s="8"/>
      <c r="B1067" s="1175"/>
      <c r="C1067" s="1265"/>
      <c r="D1067" s="1266"/>
      <c r="E1067" s="766"/>
      <c r="F1067" s="766"/>
      <c r="G1067" s="766"/>
      <c r="H1067" s="766"/>
      <c r="I1067" s="766"/>
      <c r="J1067" s="766"/>
      <c r="K1067" s="766"/>
      <c r="L1067" s="766"/>
    </row>
    <row r="1068" spans="1:12" ht="15.75">
      <c r="A1068" s="8"/>
      <c r="B1068" s="765"/>
      <c r="C1068" s="1112"/>
      <c r="D1068" s="1139"/>
      <c r="E1068" s="766"/>
      <c r="F1068" s="766"/>
      <c r="G1068" s="766"/>
      <c r="H1068" s="766"/>
      <c r="I1068" s="766"/>
      <c r="J1068" s="766"/>
      <c r="K1068" s="766"/>
      <c r="L1068" s="766"/>
    </row>
    <row r="1069" spans="1:12" ht="15.75">
      <c r="A1069" s="8"/>
      <c r="B1069" s="1743" t="str">
        <f>$B$7</f>
        <v>ОТЧЕТНИ ДАННИ ПО ЕБК ЗА ИЗПЪЛНЕНИЕТО НА БЮДЖЕТА</v>
      </c>
      <c r="C1069" s="1744"/>
      <c r="D1069" s="1744"/>
      <c r="E1069" s="766"/>
      <c r="F1069" s="766"/>
      <c r="G1069" s="766"/>
      <c r="H1069" s="766"/>
      <c r="I1069" s="766"/>
      <c r="J1069" s="766"/>
      <c r="K1069" s="766"/>
      <c r="L1069" s="766"/>
    </row>
    <row r="1070" spans="1:12" ht="15.75">
      <c r="A1070" s="8"/>
      <c r="B1070" s="765"/>
      <c r="C1070" s="1112"/>
      <c r="D1070" s="1139"/>
      <c r="E1070" s="1140" t="s">
        <v>564</v>
      </c>
      <c r="F1070" s="1140" t="s">
        <v>1378</v>
      </c>
      <c r="G1070" s="766"/>
      <c r="H1070" s="766"/>
      <c r="I1070" s="766"/>
      <c r="J1070" s="766"/>
      <c r="K1070" s="766"/>
      <c r="L1070" s="766"/>
    </row>
    <row r="1071" spans="1:12" ht="18.75">
      <c r="A1071" s="8"/>
      <c r="B1071" s="1745" t="str">
        <f>$B$9</f>
        <v>ПГТ "НИКОЛА ЙОНКОВ ВАПЦАРОВ"</v>
      </c>
      <c r="C1071" s="1746"/>
      <c r="D1071" s="1747"/>
      <c r="E1071" s="1059" t="str">
        <f>$E$9</f>
        <v>01.01.2020</v>
      </c>
      <c r="F1071" s="1144" t="str">
        <f>$F$9</f>
        <v>31.12.2020</v>
      </c>
      <c r="G1071" s="766"/>
      <c r="H1071" s="766"/>
      <c r="I1071" s="766"/>
      <c r="J1071" s="766"/>
      <c r="K1071" s="766"/>
      <c r="L1071" s="766"/>
    </row>
    <row r="1072" spans="1:12" ht="15.75">
      <c r="A1072" s="8"/>
      <c r="B1072" s="1145" t="str">
        <f>$B$10</f>
        <v>                                                            (наименование на разпоредителя с бюджет)</v>
      </c>
      <c r="C1072" s="765"/>
      <c r="D1072" s="1115"/>
      <c r="E1072" s="1146"/>
      <c r="F1072" s="1146"/>
      <c r="G1072" s="766"/>
      <c r="H1072" s="766"/>
      <c r="I1072" s="766"/>
      <c r="J1072" s="766"/>
      <c r="K1072" s="766"/>
      <c r="L1072" s="766"/>
    </row>
    <row r="1073" spans="1:12" ht="15.75">
      <c r="A1073" s="8"/>
      <c r="B1073" s="1145"/>
      <c r="C1073" s="765"/>
      <c r="D1073" s="1115"/>
      <c r="E1073" s="1145"/>
      <c r="F1073" s="765"/>
      <c r="G1073" s="766"/>
      <c r="H1073" s="766"/>
      <c r="I1073" s="766"/>
      <c r="J1073" s="766"/>
      <c r="K1073" s="766"/>
      <c r="L1073" s="766"/>
    </row>
    <row r="1074" spans="1:12" ht="19.5">
      <c r="A1074" s="8"/>
      <c r="B1074" s="1733" t="e">
        <f>$B$12</f>
        <v>#N/A</v>
      </c>
      <c r="C1074" s="1734"/>
      <c r="D1074" s="1735"/>
      <c r="E1074" s="1147" t="s">
        <v>359</v>
      </c>
      <c r="F1074" s="1267" t="str">
        <f>$F$12</f>
        <v>1003</v>
      </c>
      <c r="G1074" s="766"/>
      <c r="H1074" s="766"/>
      <c r="I1074" s="766"/>
      <c r="J1074" s="766"/>
      <c r="K1074" s="766"/>
      <c r="L1074" s="766"/>
    </row>
    <row r="1075" spans="1:12" ht="15.75">
      <c r="A1075" s="8"/>
      <c r="B1075" s="1150" t="str">
        <f>$B$13</f>
        <v>                                             (наименование на първостепенния разпоредител с бюджет)</v>
      </c>
      <c r="C1075" s="765"/>
      <c r="D1075" s="1115"/>
      <c r="E1075" s="1151"/>
      <c r="F1075" s="1152"/>
      <c r="G1075" s="766"/>
      <c r="H1075" s="766"/>
      <c r="I1075" s="766"/>
      <c r="J1075" s="766"/>
      <c r="K1075" s="766"/>
      <c r="L1075" s="766"/>
    </row>
    <row r="1076" spans="1:12" ht="19.5">
      <c r="A1076" s="8"/>
      <c r="B1076" s="1268"/>
      <c r="C1076" s="1268"/>
      <c r="D1076" s="1269" t="s">
        <v>464</v>
      </c>
      <c r="E1076" s="1270">
        <f>$E$15</f>
        <v>0</v>
      </c>
      <c r="F1076" s="1271">
        <f>$F$15</f>
        <v>0</v>
      </c>
      <c r="G1076" s="437"/>
      <c r="H1076" s="437"/>
      <c r="I1076" s="437"/>
      <c r="J1076" s="437"/>
      <c r="K1076" s="437"/>
      <c r="L1076" s="437"/>
    </row>
    <row r="1077" spans="1:12" ht="16.5" thickBot="1">
      <c r="A1077" s="8"/>
      <c r="B1077" s="1146"/>
      <c r="C1077" s="1112"/>
      <c r="D1077" s="1272" t="s">
        <v>874</v>
      </c>
      <c r="E1077" s="766"/>
      <c r="F1077" s="1273" t="s">
        <v>567</v>
      </c>
      <c r="G1077" s="1273"/>
      <c r="H1077" s="1273"/>
      <c r="I1077" s="1273"/>
      <c r="J1077" s="437"/>
      <c r="K1077" s="1273"/>
      <c r="L1077" s="437"/>
    </row>
    <row r="1078" spans="1:12" ht="15.75">
      <c r="A1078" s="8"/>
      <c r="B1078" s="1274" t="s">
        <v>816</v>
      </c>
      <c r="C1078" s="1275" t="s">
        <v>817</v>
      </c>
      <c r="D1078" s="1276" t="s">
        <v>818</v>
      </c>
      <c r="E1078" s="1277" t="s">
        <v>819</v>
      </c>
      <c r="F1078" s="1278" t="s">
        <v>820</v>
      </c>
      <c r="G1078" s="767"/>
      <c r="H1078" s="767"/>
      <c r="I1078" s="767"/>
      <c r="J1078" s="767"/>
      <c r="K1078" s="767"/>
      <c r="L1078" s="767"/>
    </row>
    <row r="1079" spans="1:12" ht="15.75">
      <c r="A1079" s="10">
        <v>905</v>
      </c>
      <c r="B1079" s="1279"/>
      <c r="C1079" s="1280" t="s">
        <v>821</v>
      </c>
      <c r="D1079" s="1281" t="s">
        <v>822</v>
      </c>
      <c r="E1079" s="1304"/>
      <c r="F1079" s="1305"/>
      <c r="G1079" s="767"/>
      <c r="H1079" s="767"/>
      <c r="I1079" s="767"/>
      <c r="J1079" s="767"/>
      <c r="K1079" s="767"/>
      <c r="L1079" s="767"/>
    </row>
    <row r="1080" spans="1:12" ht="15.75">
      <c r="A1080" s="10">
        <v>906</v>
      </c>
      <c r="B1080" s="1282"/>
      <c r="C1080" s="1283" t="s">
        <v>823</v>
      </c>
      <c r="D1080" s="1284" t="s">
        <v>824</v>
      </c>
      <c r="E1080" s="1306"/>
      <c r="F1080" s="1307"/>
      <c r="G1080" s="767"/>
      <c r="H1080" s="767"/>
      <c r="I1080" s="767"/>
      <c r="J1080" s="767"/>
      <c r="K1080" s="767"/>
      <c r="L1080" s="767"/>
    </row>
    <row r="1081" spans="1:12" ht="15.75">
      <c r="A1081" s="10">
        <v>907</v>
      </c>
      <c r="B1081" s="1285"/>
      <c r="C1081" s="1286" t="s">
        <v>825</v>
      </c>
      <c r="D1081" s="1287" t="s">
        <v>826</v>
      </c>
      <c r="E1081" s="1308"/>
      <c r="F1081" s="1309"/>
      <c r="G1081" s="767"/>
      <c r="H1081" s="767"/>
      <c r="I1081" s="767"/>
      <c r="J1081" s="767"/>
      <c r="K1081" s="767"/>
      <c r="L1081" s="767"/>
    </row>
    <row r="1082" spans="1:12" ht="15.75">
      <c r="A1082" s="10">
        <v>910</v>
      </c>
      <c r="B1082" s="1279"/>
      <c r="C1082" s="1280" t="s">
        <v>827</v>
      </c>
      <c r="D1082" s="1281" t="s">
        <v>828</v>
      </c>
      <c r="E1082" s="1310"/>
      <c r="F1082" s="1311"/>
      <c r="G1082" s="767"/>
      <c r="H1082" s="767"/>
      <c r="I1082" s="767"/>
      <c r="J1082" s="767"/>
      <c r="K1082" s="767"/>
      <c r="L1082" s="767"/>
    </row>
    <row r="1083" spans="1:12" ht="15.75">
      <c r="A1083" s="10">
        <v>911</v>
      </c>
      <c r="B1083" s="1282"/>
      <c r="C1083" s="1283" t="s">
        <v>829</v>
      </c>
      <c r="D1083" s="1284" t="s">
        <v>824</v>
      </c>
      <c r="E1083" s="1306"/>
      <c r="F1083" s="1307"/>
      <c r="G1083" s="767"/>
      <c r="H1083" s="767"/>
      <c r="I1083" s="767"/>
      <c r="J1083" s="767"/>
      <c r="K1083" s="767"/>
      <c r="L1083" s="767"/>
    </row>
    <row r="1084" spans="1:12" ht="15.75">
      <c r="A1084" s="10">
        <v>912</v>
      </c>
      <c r="B1084" s="1288"/>
      <c r="C1084" s="1289" t="s">
        <v>830</v>
      </c>
      <c r="D1084" s="1290" t="s">
        <v>831</v>
      </c>
      <c r="E1084" s="1312"/>
      <c r="F1084" s="1313"/>
      <c r="G1084" s="767"/>
      <c r="H1084" s="767"/>
      <c r="I1084" s="767"/>
      <c r="J1084" s="767"/>
      <c r="K1084" s="767"/>
      <c r="L1084" s="767"/>
    </row>
    <row r="1085" spans="1:12" ht="15.75">
      <c r="A1085" s="10">
        <v>920</v>
      </c>
      <c r="B1085" s="1279"/>
      <c r="C1085" s="1280" t="s">
        <v>832</v>
      </c>
      <c r="D1085" s="1281" t="s">
        <v>833</v>
      </c>
      <c r="E1085" s="1314"/>
      <c r="F1085" s="1315"/>
      <c r="G1085" s="767"/>
      <c r="H1085" s="767"/>
      <c r="I1085" s="767"/>
      <c r="J1085" s="767"/>
      <c r="K1085" s="767"/>
      <c r="L1085" s="767"/>
    </row>
    <row r="1086" spans="1:12" ht="15.75">
      <c r="A1086" s="10">
        <v>921</v>
      </c>
      <c r="B1086" s="1282"/>
      <c r="C1086" s="1291" t="s">
        <v>834</v>
      </c>
      <c r="D1086" s="1292" t="s">
        <v>835</v>
      </c>
      <c r="E1086" s="1316"/>
      <c r="F1086" s="1317"/>
      <c r="G1086" s="767"/>
      <c r="H1086" s="767"/>
      <c r="I1086" s="767"/>
      <c r="J1086" s="767"/>
      <c r="K1086" s="767"/>
      <c r="L1086" s="767"/>
    </row>
    <row r="1087" spans="1:12" ht="15.75">
      <c r="A1087" s="10">
        <v>922</v>
      </c>
      <c r="B1087" s="1288"/>
      <c r="C1087" s="1286" t="s">
        <v>836</v>
      </c>
      <c r="D1087" s="1287" t="s">
        <v>837</v>
      </c>
      <c r="E1087" s="1318"/>
      <c r="F1087" s="1319"/>
      <c r="G1087" s="767"/>
      <c r="H1087" s="767"/>
      <c r="I1087" s="767"/>
      <c r="J1087" s="767"/>
      <c r="K1087" s="767"/>
      <c r="L1087" s="767"/>
    </row>
    <row r="1088" spans="1:12" ht="15.75">
      <c r="A1088" s="10">
        <v>930</v>
      </c>
      <c r="B1088" s="1279"/>
      <c r="C1088" s="1280" t="s">
        <v>838</v>
      </c>
      <c r="D1088" s="1281" t="s">
        <v>839</v>
      </c>
      <c r="E1088" s="1310"/>
      <c r="F1088" s="1311"/>
      <c r="G1088" s="767"/>
      <c r="H1088" s="767"/>
      <c r="I1088" s="767"/>
      <c r="J1088" s="767"/>
      <c r="K1088" s="767"/>
      <c r="L1088" s="767"/>
    </row>
    <row r="1089" spans="1:12" ht="15.75">
      <c r="A1089" s="10">
        <v>931</v>
      </c>
      <c r="B1089" s="1282"/>
      <c r="C1089" s="1291" t="s">
        <v>840</v>
      </c>
      <c r="D1089" s="1292" t="s">
        <v>841</v>
      </c>
      <c r="E1089" s="1320"/>
      <c r="F1089" s="1321"/>
      <c r="G1089" s="767"/>
      <c r="H1089" s="767"/>
      <c r="I1089" s="767"/>
      <c r="J1089" s="767"/>
      <c r="K1089" s="767"/>
      <c r="L1089" s="767"/>
    </row>
    <row r="1090" spans="1:12" ht="15.75">
      <c r="A1090" s="10">
        <v>932</v>
      </c>
      <c r="B1090" s="1288"/>
      <c r="C1090" s="1286" t="s">
        <v>842</v>
      </c>
      <c r="D1090" s="1287" t="s">
        <v>843</v>
      </c>
      <c r="E1090" s="1308"/>
      <c r="F1090" s="1309"/>
      <c r="G1090" s="767"/>
      <c r="H1090" s="767"/>
      <c r="I1090" s="767"/>
      <c r="J1090" s="767"/>
      <c r="K1090" s="767"/>
      <c r="L1090" s="767"/>
    </row>
    <row r="1091" spans="1:12" ht="15.75">
      <c r="A1091" s="9">
        <v>935</v>
      </c>
      <c r="B1091" s="1279"/>
      <c r="C1091" s="1280" t="s">
        <v>844</v>
      </c>
      <c r="D1091" s="1281" t="s">
        <v>1851</v>
      </c>
      <c r="E1091" s="1310"/>
      <c r="F1091" s="1311"/>
      <c r="G1091" s="767"/>
      <c r="H1091" s="767"/>
      <c r="I1091" s="767"/>
      <c r="J1091" s="767"/>
      <c r="K1091" s="767"/>
      <c r="L1091" s="767"/>
    </row>
    <row r="1092" spans="1:12" ht="31.5">
      <c r="A1092" s="10">
        <v>940</v>
      </c>
      <c r="B1092" s="1279"/>
      <c r="C1092" s="1280" t="s">
        <v>1852</v>
      </c>
      <c r="D1092" s="1281" t="s">
        <v>1500</v>
      </c>
      <c r="E1092" s="1322"/>
      <c r="F1092" s="1323"/>
      <c r="G1092" s="767"/>
      <c r="H1092" s="767"/>
      <c r="I1092" s="767"/>
      <c r="J1092" s="767"/>
      <c r="K1092" s="767"/>
      <c r="L1092" s="767"/>
    </row>
    <row r="1093" spans="1:12" ht="15.75">
      <c r="A1093" s="10">
        <v>950</v>
      </c>
      <c r="B1093" s="1279"/>
      <c r="C1093" s="1280" t="s">
        <v>1853</v>
      </c>
      <c r="D1093" s="1281" t="s">
        <v>1498</v>
      </c>
      <c r="E1093" s="1310"/>
      <c r="F1093" s="1311"/>
      <c r="G1093" s="767"/>
      <c r="H1093" s="767"/>
      <c r="I1093" s="767"/>
      <c r="J1093" s="767"/>
      <c r="K1093" s="767"/>
      <c r="L1093" s="767"/>
    </row>
    <row r="1094" spans="1:12" ht="31.5">
      <c r="A1094" s="10">
        <v>953</v>
      </c>
      <c r="B1094" s="1279"/>
      <c r="C1094" s="1280" t="s">
        <v>1854</v>
      </c>
      <c r="D1094" s="1281" t="s">
        <v>1499</v>
      </c>
      <c r="E1094" s="1310"/>
      <c r="F1094" s="1311"/>
      <c r="G1094" s="767"/>
      <c r="H1094" s="767"/>
      <c r="I1094" s="767"/>
      <c r="J1094" s="767"/>
      <c r="K1094" s="767"/>
      <c r="L1094" s="767"/>
    </row>
    <row r="1095" spans="1:12" ht="31.5">
      <c r="A1095" s="10">
        <v>954</v>
      </c>
      <c r="B1095" s="1279"/>
      <c r="C1095" s="1280" t="s">
        <v>1855</v>
      </c>
      <c r="D1095" s="1281" t="s">
        <v>1856</v>
      </c>
      <c r="E1095" s="1310"/>
      <c r="F1095" s="1311"/>
      <c r="G1095" s="767"/>
      <c r="H1095" s="767"/>
      <c r="I1095" s="767"/>
      <c r="J1095" s="767"/>
      <c r="K1095" s="767"/>
      <c r="L1095" s="767"/>
    </row>
    <row r="1096" spans="1:12" ht="15.75">
      <c r="A1096" s="10">
        <v>955</v>
      </c>
      <c r="B1096" s="1279"/>
      <c r="C1096" s="1280" t="s">
        <v>1857</v>
      </c>
      <c r="D1096" s="1281" t="s">
        <v>1858</v>
      </c>
      <c r="E1096" s="1310"/>
      <c r="F1096" s="1311"/>
      <c r="G1096" s="767"/>
      <c r="H1096" s="767"/>
      <c r="I1096" s="767"/>
      <c r="J1096" s="767"/>
      <c r="K1096" s="767"/>
      <c r="L1096" s="767"/>
    </row>
    <row r="1097" spans="1:12" ht="15.75">
      <c r="A1097" s="10">
        <v>956</v>
      </c>
      <c r="B1097" s="1279"/>
      <c r="C1097" s="1280" t="s">
        <v>1859</v>
      </c>
      <c r="D1097" s="1281" t="s">
        <v>1860</v>
      </c>
      <c r="E1097" s="1310"/>
      <c r="F1097" s="1311"/>
      <c r="G1097" s="767"/>
      <c r="H1097" s="767"/>
      <c r="I1097" s="767"/>
      <c r="J1097" s="767"/>
      <c r="K1097" s="767"/>
      <c r="L1097" s="767"/>
    </row>
    <row r="1098" spans="1:12" ht="15.75">
      <c r="A1098" s="10">
        <v>958</v>
      </c>
      <c r="B1098" s="1279"/>
      <c r="C1098" s="1280" t="s">
        <v>1861</v>
      </c>
      <c r="D1098" s="1281" t="s">
        <v>1862</v>
      </c>
      <c r="E1098" s="1310"/>
      <c r="F1098" s="1311"/>
      <c r="G1098" s="767"/>
      <c r="H1098" s="767"/>
      <c r="I1098" s="767"/>
      <c r="J1098" s="767"/>
      <c r="K1098" s="767"/>
      <c r="L1098" s="767"/>
    </row>
    <row r="1099" spans="1:12" ht="15.75">
      <c r="A1099" s="10">
        <v>959</v>
      </c>
      <c r="B1099" s="1279"/>
      <c r="C1099" s="1280" t="s">
        <v>1863</v>
      </c>
      <c r="D1099" s="1281" t="s">
        <v>1864</v>
      </c>
      <c r="E1099" s="1310"/>
      <c r="F1099" s="1311"/>
      <c r="G1099" s="767"/>
      <c r="H1099" s="767"/>
      <c r="I1099" s="767"/>
      <c r="J1099" s="767"/>
      <c r="K1099" s="767"/>
      <c r="L1099" s="767"/>
    </row>
    <row r="1100" spans="1:12" ht="16.5" thickBot="1">
      <c r="A1100" s="10">
        <v>960</v>
      </c>
      <c r="B1100" s="1293"/>
      <c r="C1100" s="1294" t="s">
        <v>1865</v>
      </c>
      <c r="D1100" s="1295" t="s">
        <v>1866</v>
      </c>
      <c r="E1100" s="1324"/>
      <c r="F1100" s="1325"/>
      <c r="G1100" s="767"/>
      <c r="H1100" s="767"/>
      <c r="I1100" s="767"/>
      <c r="J1100" s="767"/>
      <c r="K1100" s="767"/>
      <c r="L1100" s="767"/>
    </row>
    <row r="1101" spans="2:12" ht="16.5" thickTop="1">
      <c r="B1101" s="1296" t="s">
        <v>1376</v>
      </c>
      <c r="C1101" s="1297"/>
      <c r="D1101" s="1298"/>
      <c r="E1101" s="767"/>
      <c r="F1101" s="767"/>
      <c r="G1101" s="767"/>
      <c r="H1101" s="767"/>
      <c r="I1101" s="767"/>
      <c r="J1101" s="767"/>
      <c r="K1101" s="767"/>
      <c r="L1101" s="767"/>
    </row>
    <row r="1102" spans="2:12" ht="15.75">
      <c r="B1102" s="1736" t="s">
        <v>1867</v>
      </c>
      <c r="C1102" s="1736"/>
      <c r="D1102" s="1736"/>
      <c r="E1102" s="767"/>
      <c r="F1102" s="767"/>
      <c r="G1102" s="767"/>
      <c r="H1102" s="767"/>
      <c r="I1102" s="767"/>
      <c r="J1102" s="767"/>
      <c r="K1102" s="767"/>
      <c r="L1102" s="767"/>
    </row>
    <row r="1103" spans="2:12" ht="15.75">
      <c r="B1103" s="27"/>
      <c r="C1103" s="27"/>
      <c r="D1103" s="1299"/>
      <c r="E1103" s="27"/>
      <c r="F1103" s="27"/>
      <c r="G1103" s="27"/>
      <c r="H1103" s="27"/>
      <c r="I1103" s="27"/>
      <c r="J1103" s="27"/>
      <c r="K1103" s="27"/>
      <c r="L1103" s="27"/>
    </row>
    <row r="1104" spans="2:12" ht="15.75">
      <c r="B1104" s="210"/>
      <c r="C1104" s="210"/>
      <c r="D1104" s="210"/>
      <c r="E1104" s="210"/>
      <c r="F1104" s="210"/>
      <c r="G1104" s="210"/>
      <c r="H1104" s="210"/>
      <c r="I1104" s="210"/>
      <c r="J1104" s="210"/>
      <c r="K1104" s="210"/>
      <c r="L1104" s="210"/>
    </row>
    <row r="1107" ht="36" customHeight="1"/>
  </sheetData>
  <sheetProtection/>
  <mergeCells count="213">
    <mergeCell ref="B733:D733"/>
    <mergeCell ref="B735:D735"/>
    <mergeCell ref="B738:D738"/>
    <mergeCell ref="B766:D766"/>
    <mergeCell ref="C715:D715"/>
    <mergeCell ref="C716:D716"/>
    <mergeCell ref="C721:D721"/>
    <mergeCell ref="C725:D725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B169:D169"/>
    <mergeCell ref="B171:D171"/>
    <mergeCell ref="B174:D174"/>
    <mergeCell ref="C199:D199"/>
    <mergeCell ref="C235:D235"/>
    <mergeCell ref="C234:D234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C455:D455"/>
    <mergeCell ref="C458:D458"/>
    <mergeCell ref="C461:D461"/>
    <mergeCell ref="C468:D468"/>
    <mergeCell ref="C471:D471"/>
    <mergeCell ref="B444:D444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2:D892"/>
    <mergeCell ref="B900:D900"/>
    <mergeCell ref="B902:D902"/>
    <mergeCell ref="B905:D905"/>
    <mergeCell ref="B933:D933"/>
    <mergeCell ref="E19:H19"/>
    <mergeCell ref="E178:H178"/>
    <mergeCell ref="E347:H347"/>
    <mergeCell ref="E448:H448"/>
    <mergeCell ref="E611:H611"/>
    <mergeCell ref="E778:H778"/>
    <mergeCell ref="B938:D938"/>
    <mergeCell ref="B940:D940"/>
    <mergeCell ref="B943:D943"/>
    <mergeCell ref="E947:H947"/>
    <mergeCell ref="I947:L947"/>
    <mergeCell ref="C954:D954"/>
    <mergeCell ref="C957:D957"/>
    <mergeCell ref="C963:D963"/>
    <mergeCell ref="C969:D969"/>
    <mergeCell ref="C970:D970"/>
    <mergeCell ref="C988:D988"/>
    <mergeCell ref="C992:D992"/>
    <mergeCell ref="C998:D998"/>
    <mergeCell ref="C1001:D1001"/>
    <mergeCell ref="C1002:D1002"/>
    <mergeCell ref="C1003:D1003"/>
    <mergeCell ref="C1004:D1004"/>
    <mergeCell ref="C1005:D1005"/>
    <mergeCell ref="C1019:D1019"/>
    <mergeCell ref="C1020:D1020"/>
    <mergeCell ref="C1021:D1021"/>
    <mergeCell ref="C1022:D1022"/>
    <mergeCell ref="C1029:D1029"/>
    <mergeCell ref="C1033:D1033"/>
    <mergeCell ref="C1034:D1034"/>
    <mergeCell ref="C1035:D1035"/>
    <mergeCell ref="C1036:D1036"/>
    <mergeCell ref="C1039:D1039"/>
    <mergeCell ref="C1040:D1040"/>
    <mergeCell ref="C1048:D1048"/>
    <mergeCell ref="B1074:D1074"/>
    <mergeCell ref="B1102:D1102"/>
    <mergeCell ref="C1051:D1051"/>
    <mergeCell ref="C1052:D1052"/>
    <mergeCell ref="C1057:D1057"/>
    <mergeCell ref="C1061:D1061"/>
    <mergeCell ref="B1069:D1069"/>
    <mergeCell ref="B1071:D1071"/>
  </mergeCells>
  <conditionalFormatting sqref="E437:L437 E588:L588">
    <cfRule type="cellIs" priority="231" dxfId="66" operator="notEqual" stopIfTrue="1">
      <formula>0</formula>
    </cfRule>
  </conditionalFormatting>
  <conditionalFormatting sqref="E307 E609 E15:G15 E176 E345 E430 E446 E17 E740:F740 E907:F907 E776">
    <cfRule type="cellIs" priority="161" dxfId="59" operator="equal" stopIfTrue="1">
      <formula>98</formula>
    </cfRule>
    <cfRule type="cellIs" priority="162" dxfId="60" operator="equal" stopIfTrue="1">
      <formula>96</formula>
    </cfRule>
    <cfRule type="cellIs" priority="163" dxfId="61" operator="equal" stopIfTrue="1">
      <formula>42</formula>
    </cfRule>
    <cfRule type="cellIs" priority="164" dxfId="62" operator="equal" stopIfTrue="1">
      <formula>97</formula>
    </cfRule>
    <cfRule type="cellIs" priority="165" dxfId="63" operator="equal" stopIfTrue="1">
      <formula>33</formula>
    </cfRule>
  </conditionalFormatting>
  <conditionalFormatting sqref="F174 F607 F738 F305 F343 F428 F444 F774 F905">
    <cfRule type="cellIs" priority="155" dxfId="67" operator="equal" stopIfTrue="1">
      <formula>0</formula>
    </cfRule>
  </conditionalFormatting>
  <conditionalFormatting sqref="H15 F609 F176 F307 F345 F430 F446 F776">
    <cfRule type="cellIs" priority="108" dxfId="63" operator="equal" stopIfTrue="1">
      <formula>"ЧУЖДИ СРЕДСТВА"</formula>
    </cfRule>
    <cfRule type="cellIs" priority="109" dxfId="62" operator="equal" stopIfTrue="1">
      <formula>"СЕС - ДМП"</formula>
    </cfRule>
    <cfRule type="cellIs" priority="110" dxfId="61" operator="equal" stopIfTrue="1">
      <formula>"СЕС - РА"</formula>
    </cfRule>
    <cfRule type="cellIs" priority="111" dxfId="60" operator="equal" stopIfTrue="1">
      <formula>"СЕС - ДЕС"</formula>
    </cfRule>
    <cfRule type="cellIs" priority="113" dxfId="59" operator="equal" stopIfTrue="1">
      <formula>"СЕС - КСФ"</formula>
    </cfRule>
  </conditionalFormatting>
  <conditionalFormatting sqref="D437 D588">
    <cfRule type="cellIs" priority="42" dxfId="64" operator="notEqual" stopIfTrue="1">
      <formula>0</formula>
    </cfRule>
  </conditionalFormatting>
  <conditionalFormatting sqref="D729">
    <cfRule type="cellIs" priority="279" dxfId="68" operator="equal" stopIfTrue="1">
      <formula>0</formula>
    </cfRule>
  </conditionalFormatting>
  <conditionalFormatting sqref="D616">
    <cfRule type="cellIs" priority="280" dxfId="31" operator="notEqual" stopIfTrue="1">
      <formula>"ИЗБЕРЕТЕ ДЕЙНОСТ"</formula>
    </cfRule>
  </conditionalFormatting>
  <conditionalFormatting sqref="C616">
    <cfRule type="cellIs" priority="281" dxfId="31" operator="notEqual" stopIfTrue="1">
      <formula>0</formula>
    </cfRule>
  </conditionalFormatting>
  <conditionalFormatting sqref="D896">
    <cfRule type="cellIs" priority="35" dxfId="69" operator="equal" stopIfTrue="1">
      <formula>0</formula>
    </cfRule>
  </conditionalFormatting>
  <conditionalFormatting sqref="D783">
    <cfRule type="cellIs" priority="32" dxfId="6" operator="notEqual" stopIfTrue="1">
      <formula>"ИЗБЕРЕТЕ ДЕЙНОСТ"</formula>
    </cfRule>
  </conditionalFormatting>
  <conditionalFormatting sqref="C783">
    <cfRule type="cellIs" priority="31" dxfId="6" operator="notEqual" stopIfTrue="1">
      <formula>0</formula>
    </cfRule>
  </conditionalFormatting>
  <conditionalFormatting sqref="E1076:F1076">
    <cfRule type="cellIs" priority="16" dxfId="59" operator="equal" stopIfTrue="1">
      <formula>98</formula>
    </cfRule>
    <cfRule type="cellIs" priority="17" dxfId="60" operator="equal" stopIfTrue="1">
      <formula>96</formula>
    </cfRule>
    <cfRule type="cellIs" priority="18" dxfId="61" operator="equal" stopIfTrue="1">
      <formula>42</formula>
    </cfRule>
    <cfRule type="cellIs" priority="19" dxfId="62" operator="equal" stopIfTrue="1">
      <formula>97</formula>
    </cfRule>
    <cfRule type="cellIs" priority="20" dxfId="63" operator="equal" stopIfTrue="1">
      <formula>33</formula>
    </cfRule>
  </conditionalFormatting>
  <conditionalFormatting sqref="D1065">
    <cfRule type="cellIs" priority="15" dxfId="69" operator="equal" stopIfTrue="1">
      <formula>0</formula>
    </cfRule>
  </conditionalFormatting>
  <conditionalFormatting sqref="F943">
    <cfRule type="cellIs" priority="14" dxfId="67" operator="equal" stopIfTrue="1">
      <formula>0</formula>
    </cfRule>
  </conditionalFormatting>
  <conditionalFormatting sqref="F1074">
    <cfRule type="cellIs" priority="13" dxfId="67" operator="equal" stopIfTrue="1">
      <formula>0</formula>
    </cfRule>
  </conditionalFormatting>
  <conditionalFormatting sqref="D952">
    <cfRule type="cellIs" priority="12" dxfId="6" operator="notEqual" stopIfTrue="1">
      <formula>"ИЗБЕРЕТЕ ДЕЙНОСТ"</formula>
    </cfRule>
  </conditionalFormatting>
  <conditionalFormatting sqref="C952">
    <cfRule type="cellIs" priority="11" dxfId="6" operator="notEqual" stopIfTrue="1">
      <formula>0</formula>
    </cfRule>
  </conditionalFormatting>
  <conditionalFormatting sqref="E945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F945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E1061:K106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E786:I787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K844:K852 F1058:K1060 K955:K956 K971:K987 K958:K962 K1049:K1051 G1021:J1021 K1041:K1047 K1037:K1039 K1030:K1035 K1023:K1028 F1013:K1018 K1006:K1011 K999:K1004 F995:J996 K989:K991 G968:I969 E958:E1060 G1020:I1020 F1053:I1056 F971:I987 F989:I991 G964:J967 F999:I1004 F1006:I1011 K993:K996 F1023:I1028 F1030:I1035 F1037:I1039 F1041:I1047 F1049:I1051 F964:F969 K1053:K1056 F958:I962 K964:K969 K1019:K1021 E955:I956 F993:I994 F997:I997 G1019:J1019 F1019:F1021 F390:K391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 D952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 D950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 E1085:F1087"/>
    <dataValidation allowBlank="1" showInputMessage="1" showErrorMessage="1" prompt="Щатни бройки - без бройките за дейности, финансирани по единни разходни стандарти.&#10;&#10;" sqref="E910:H912 E743:H745 E1079:F1081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 E1082:F1084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I12" sqref="I12:S180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862</v>
      </c>
      <c r="B1" s="28">
        <v>169</v>
      </c>
      <c r="I1" s="28"/>
    </row>
    <row r="2" spans="1:9" ht="12.75">
      <c r="A2" s="28" t="s">
        <v>863</v>
      </c>
      <c r="B2" s="28" t="s">
        <v>1939</v>
      </c>
      <c r="I2" s="28"/>
    </row>
    <row r="3" spans="1:9" ht="12.75">
      <c r="A3" s="28" t="s">
        <v>864</v>
      </c>
      <c r="B3" s="28" t="s">
        <v>1937</v>
      </c>
      <c r="I3" s="28"/>
    </row>
    <row r="4" spans="1:9" ht="15.75">
      <c r="A4" s="28" t="s">
        <v>865</v>
      </c>
      <c r="B4" s="28" t="s">
        <v>336</v>
      </c>
      <c r="C4" s="33"/>
      <c r="I4" s="28"/>
    </row>
    <row r="5" spans="1:3" ht="31.5" customHeight="1">
      <c r="A5" s="28" t="s">
        <v>866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1938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43">
        <f>$B$7</f>
        <v>0</v>
      </c>
      <c r="J14" s="1744"/>
      <c r="K14" s="1744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1378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45">
        <f>$B$9</f>
        <v>0</v>
      </c>
      <c r="J16" s="1746"/>
      <c r="K16" s="1747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33">
        <f>$B$12</f>
        <v>0</v>
      </c>
      <c r="J19" s="1734"/>
      <c r="K19" s="1735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867</v>
      </c>
      <c r="L23" s="1754" t="s">
        <v>1933</v>
      </c>
      <c r="M23" s="1755"/>
      <c r="N23" s="1755"/>
      <c r="O23" s="1756"/>
      <c r="P23" s="1757" t="s">
        <v>1934</v>
      </c>
      <c r="Q23" s="1758"/>
      <c r="R23" s="1758"/>
      <c r="S23" s="1665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1432</v>
      </c>
      <c r="J24" s="1167" t="s">
        <v>571</v>
      </c>
      <c r="K24" s="1566" t="s">
        <v>868</v>
      </c>
      <c r="L24" s="1574" t="s">
        <v>1925</v>
      </c>
      <c r="M24" s="1575" t="s">
        <v>1926</v>
      </c>
      <c r="N24" s="1576" t="s">
        <v>1927</v>
      </c>
      <c r="O24" s="1577" t="s">
        <v>1928</v>
      </c>
      <c r="P24" s="1589" t="s">
        <v>1929</v>
      </c>
      <c r="Q24" s="1590" t="s">
        <v>1930</v>
      </c>
      <c r="R24" s="1591" t="s">
        <v>1931</v>
      </c>
      <c r="S24" s="1565" t="s">
        <v>1932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1024</v>
      </c>
      <c r="L25" s="1593" t="s">
        <v>1884</v>
      </c>
      <c r="M25" s="1600" t="s">
        <v>1885</v>
      </c>
      <c r="N25" s="1551" t="s">
        <v>875</v>
      </c>
      <c r="O25" s="762" t="s">
        <v>876</v>
      </c>
      <c r="P25" s="760" t="s">
        <v>847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1789</v>
      </c>
      <c r="L26" s="1594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4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1548</v>
      </c>
      <c r="L28" s="1594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869</v>
      </c>
      <c r="L29" s="1594"/>
      <c r="M29" s="771"/>
      <c r="N29" s="1554"/>
      <c r="O29" s="1578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59" t="s">
        <v>1025</v>
      </c>
      <c r="K30" s="1749"/>
      <c r="L30" s="1595">
        <f aca="true" t="shared" si="0" ref="L30:S30">SUM(L31:L32)</f>
        <v>0</v>
      </c>
      <c r="M30" s="1601">
        <f t="shared" si="0"/>
        <v>0</v>
      </c>
      <c r="N30" s="1555">
        <f t="shared" si="0"/>
        <v>0</v>
      </c>
      <c r="O30" s="1579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1026</v>
      </c>
      <c r="L31" s="1596">
        <f>M31+N31+O31</f>
        <v>0</v>
      </c>
      <c r="M31" s="1572"/>
      <c r="N31" s="1556"/>
      <c r="O31" s="1580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1027</v>
      </c>
      <c r="L32" s="1596">
        <f>M32+N32+O32</f>
        <v>0</v>
      </c>
      <c r="M32" s="1602"/>
      <c r="N32" s="1557"/>
      <c r="O32" s="1581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0" t="s">
        <v>1028</v>
      </c>
      <c r="K33" s="1750"/>
      <c r="L33" s="1597">
        <f aca="true" t="shared" si="3" ref="L33:S33">SUM(L34:L38)</f>
        <v>0</v>
      </c>
      <c r="M33" s="1601">
        <f t="shared" si="3"/>
        <v>0</v>
      </c>
      <c r="N33" s="1555">
        <f t="shared" si="3"/>
        <v>0</v>
      </c>
      <c r="O33" s="1579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1029</v>
      </c>
      <c r="L34" s="1596">
        <f aca="true" t="shared" si="4" ref="L34:L97">M34+N34+O34</f>
        <v>0</v>
      </c>
      <c r="M34" s="1572"/>
      <c r="N34" s="1556"/>
      <c r="O34" s="1580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1030</v>
      </c>
      <c r="L35" s="1596">
        <f t="shared" si="4"/>
        <v>0</v>
      </c>
      <c r="M35" s="1603"/>
      <c r="N35" s="1558"/>
      <c r="O35" s="1582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6">
        <f t="shared" si="4"/>
        <v>0</v>
      </c>
      <c r="M36" s="1603"/>
      <c r="N36" s="1558"/>
      <c r="O36" s="1582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6">
        <f t="shared" si="4"/>
        <v>0</v>
      </c>
      <c r="M37" s="1603"/>
      <c r="N37" s="1558"/>
      <c r="O37" s="1582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6">
        <f t="shared" si="4"/>
        <v>0</v>
      </c>
      <c r="M38" s="1602"/>
      <c r="N38" s="1557"/>
      <c r="O38" s="1581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751" t="s">
        <v>726</v>
      </c>
      <c r="K39" s="1751"/>
      <c r="L39" s="1596">
        <f t="shared" si="4"/>
        <v>0</v>
      </c>
      <c r="M39" s="1601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6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6">
        <f t="shared" si="4"/>
        <v>0</v>
      </c>
      <c r="M41" s="1603"/>
      <c r="N41" s="1603"/>
      <c r="O41" s="1603"/>
      <c r="P41" s="1603"/>
      <c r="Q41" s="1603"/>
      <c r="R41" s="1603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6">
        <f t="shared" si="4"/>
        <v>0</v>
      </c>
      <c r="M42" s="1603"/>
      <c r="N42" s="1603"/>
      <c r="O42" s="1603"/>
      <c r="P42" s="1603"/>
      <c r="Q42" s="1603"/>
      <c r="R42" s="1603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6">
        <f t="shared" si="4"/>
        <v>0</v>
      </c>
      <c r="M43" s="1603"/>
      <c r="N43" s="1603"/>
      <c r="O43" s="1603"/>
      <c r="P43" s="1603"/>
      <c r="Q43" s="1603"/>
      <c r="R43" s="1603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6">
        <f t="shared" si="4"/>
        <v>0</v>
      </c>
      <c r="M44" s="1602"/>
      <c r="N44" s="1557"/>
      <c r="O44" s="1581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2" t="s">
        <v>870</v>
      </c>
      <c r="K45" s="1753"/>
      <c r="L45" s="1598">
        <f>M45+N45+O45</f>
        <v>0</v>
      </c>
      <c r="M45" s="1604"/>
      <c r="N45" s="1559"/>
      <c r="O45" s="1583"/>
      <c r="P45" s="1300"/>
      <c r="Q45" s="1301"/>
      <c r="R45" s="1301"/>
      <c r="S45" s="1573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0" t="s">
        <v>733</v>
      </c>
      <c r="K46" s="1750"/>
      <c r="L46" s="1596">
        <f t="shared" si="4"/>
        <v>0</v>
      </c>
      <c r="M46" s="1604">
        <f aca="true" t="shared" si="6" ref="M46:R46">SUM(M47:M63)</f>
        <v>0</v>
      </c>
      <c r="N46" s="1555">
        <f t="shared" si="6"/>
        <v>0</v>
      </c>
      <c r="O46" s="1579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580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6">
        <f t="shared" si="4"/>
        <v>0</v>
      </c>
      <c r="M47" s="1572"/>
      <c r="N47" s="1556"/>
      <c r="O47" s="1580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6">
        <f t="shared" si="4"/>
        <v>0</v>
      </c>
      <c r="M48" s="1603"/>
      <c r="N48" s="1558"/>
      <c r="O48" s="1582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6">
        <f t="shared" si="4"/>
        <v>0</v>
      </c>
      <c r="M49" s="1603"/>
      <c r="N49" s="1558"/>
      <c r="O49" s="1582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6">
        <f t="shared" si="4"/>
        <v>0</v>
      </c>
      <c r="M50" s="1603"/>
      <c r="N50" s="1558"/>
      <c r="O50" s="1582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6">
        <f t="shared" si="4"/>
        <v>0</v>
      </c>
      <c r="M51" s="1603"/>
      <c r="N51" s="1558"/>
      <c r="O51" s="1582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6">
        <f t="shared" si="4"/>
        <v>0</v>
      </c>
      <c r="M52" s="1605"/>
      <c r="N52" s="1560"/>
      <c r="O52" s="1584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6">
        <f t="shared" si="4"/>
        <v>0</v>
      </c>
      <c r="M53" s="1606"/>
      <c r="N53" s="1561"/>
      <c r="O53" s="1585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6">
        <f t="shared" si="4"/>
        <v>0</v>
      </c>
      <c r="M54" s="1607"/>
      <c r="N54" s="1562"/>
      <c r="O54" s="1586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6">
        <f t="shared" si="4"/>
        <v>0</v>
      </c>
      <c r="M55" s="1606"/>
      <c r="N55" s="1561"/>
      <c r="O55" s="1585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6">
        <f t="shared" si="4"/>
        <v>0</v>
      </c>
      <c r="M56" s="1603"/>
      <c r="N56" s="1558"/>
      <c r="O56" s="1582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1444</v>
      </c>
      <c r="L57" s="1596">
        <f t="shared" si="4"/>
        <v>0</v>
      </c>
      <c r="M57" s="1607"/>
      <c r="N57" s="1562"/>
      <c r="O57" s="1586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6">
        <f t="shared" si="4"/>
        <v>0</v>
      </c>
      <c r="M58" s="1606"/>
      <c r="N58" s="1561"/>
      <c r="O58" s="1585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6">
        <f t="shared" si="4"/>
        <v>0</v>
      </c>
      <c r="M59" s="1607"/>
      <c r="N59" s="1562"/>
      <c r="O59" s="1586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6">
        <f t="shared" si="4"/>
        <v>0</v>
      </c>
      <c r="M60" s="1608"/>
      <c r="N60" s="1563"/>
      <c r="O60" s="1587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1445</v>
      </c>
      <c r="L61" s="1596">
        <f t="shared" si="4"/>
        <v>0</v>
      </c>
      <c r="M61" s="1606"/>
      <c r="N61" s="1561"/>
      <c r="O61" s="1585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6">
        <f t="shared" si="4"/>
        <v>0</v>
      </c>
      <c r="M62" s="1603"/>
      <c r="N62" s="1558"/>
      <c r="O62" s="1582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6">
        <f t="shared" si="4"/>
        <v>0</v>
      </c>
      <c r="M63" s="1602"/>
      <c r="N63" s="1557"/>
      <c r="O63" s="1581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38" t="s">
        <v>752</v>
      </c>
      <c r="K64" s="1738"/>
      <c r="L64" s="1596">
        <f t="shared" si="4"/>
        <v>0</v>
      </c>
      <c r="M64" s="1604">
        <f aca="true" t="shared" si="7" ref="M64:S64">SUM(M65:M67)</f>
        <v>0</v>
      </c>
      <c r="N64" s="1555">
        <f t="shared" si="7"/>
        <v>0</v>
      </c>
      <c r="O64" s="1579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6">
        <f t="shared" si="4"/>
        <v>0</v>
      </c>
      <c r="M65" s="1572"/>
      <c r="N65" s="1556"/>
      <c r="O65" s="1580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6">
        <f t="shared" si="4"/>
        <v>0</v>
      </c>
      <c r="M66" s="1603"/>
      <c r="N66" s="1558"/>
      <c r="O66" s="1582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6">
        <f t="shared" si="4"/>
        <v>0</v>
      </c>
      <c r="M67" s="1602"/>
      <c r="N67" s="1557"/>
      <c r="O67" s="1581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38" t="s">
        <v>0</v>
      </c>
      <c r="K68" s="1738"/>
      <c r="L68" s="1596">
        <f t="shared" si="4"/>
        <v>0</v>
      </c>
      <c r="M68" s="1604">
        <f aca="true" t="shared" si="8" ref="M68:S68">SUM(M69:M73)</f>
        <v>0</v>
      </c>
      <c r="N68" s="1555">
        <f t="shared" si="8"/>
        <v>0</v>
      </c>
      <c r="O68" s="1579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6">
        <f t="shared" si="4"/>
        <v>0</v>
      </c>
      <c r="M69" s="1572"/>
      <c r="N69" s="1556"/>
      <c r="O69" s="1580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6">
        <f t="shared" si="4"/>
        <v>0</v>
      </c>
      <c r="M70" s="1603"/>
      <c r="N70" s="1558"/>
      <c r="O70" s="1582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871</v>
      </c>
      <c r="L71" s="1596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6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6">
        <f t="shared" si="4"/>
        <v>0</v>
      </c>
      <c r="M73" s="1602"/>
      <c r="N73" s="1557"/>
      <c r="O73" s="1581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38" t="s">
        <v>752</v>
      </c>
      <c r="K74" s="1738"/>
      <c r="L74" s="1596">
        <f>M74+N74+O74</f>
        <v>0</v>
      </c>
      <c r="M74" s="1604">
        <f aca="true" t="shared" si="9" ref="M74:S74">SUM(M75:M76)</f>
        <v>0</v>
      </c>
      <c r="N74" s="1555">
        <f>SUM(N75:N76)</f>
        <v>0</v>
      </c>
      <c r="O74" s="1579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6">
        <f t="shared" si="4"/>
        <v>0</v>
      </c>
      <c r="M75" s="1572"/>
      <c r="N75" s="1556"/>
      <c r="O75" s="1580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6">
        <f t="shared" si="4"/>
        <v>0</v>
      </c>
      <c r="M76" s="1602"/>
      <c r="N76" s="1557"/>
      <c r="O76" s="1581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38" t="s">
        <v>754</v>
      </c>
      <c r="K77" s="1738"/>
      <c r="L77" s="1596">
        <f t="shared" si="4"/>
        <v>0</v>
      </c>
      <c r="M77" s="1604"/>
      <c r="N77" s="1559"/>
      <c r="O77" s="1583"/>
      <c r="P77" s="1300"/>
      <c r="Q77" s="1301"/>
      <c r="R77" s="1301"/>
      <c r="S77" s="1573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48" t="s">
        <v>755</v>
      </c>
      <c r="K78" s="1749"/>
      <c r="L78" s="1596">
        <f t="shared" si="4"/>
        <v>0</v>
      </c>
      <c r="M78" s="1604"/>
      <c r="N78" s="1559"/>
      <c r="O78" s="1583"/>
      <c r="P78" s="1300"/>
      <c r="Q78" s="1301"/>
      <c r="R78" s="1301"/>
      <c r="S78" s="1573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48" t="s">
        <v>756</v>
      </c>
      <c r="K79" s="1749"/>
      <c r="L79" s="1596">
        <f t="shared" si="4"/>
        <v>0</v>
      </c>
      <c r="M79" s="1604"/>
      <c r="N79" s="1559"/>
      <c r="O79" s="1583"/>
      <c r="P79" s="1300"/>
      <c r="Q79" s="1301"/>
      <c r="R79" s="1301"/>
      <c r="S79" s="1573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48" t="s">
        <v>757</v>
      </c>
      <c r="K80" s="1749"/>
      <c r="L80" s="1596">
        <f t="shared" si="4"/>
        <v>0</v>
      </c>
      <c r="M80" s="1604"/>
      <c r="N80" s="1559"/>
      <c r="O80" s="1583"/>
      <c r="P80" s="1300"/>
      <c r="Q80" s="1301"/>
      <c r="R80" s="1301"/>
      <c r="S80" s="1573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38" t="s">
        <v>758</v>
      </c>
      <c r="K81" s="1738"/>
      <c r="L81" s="1596">
        <f t="shared" si="4"/>
        <v>0</v>
      </c>
      <c r="M81" s="1604">
        <f aca="true" t="shared" si="10" ref="M81:R81">SUM(M82:M87)</f>
        <v>0</v>
      </c>
      <c r="N81" s="1555">
        <f t="shared" si="10"/>
        <v>0</v>
      </c>
      <c r="O81" s="1579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573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6">
        <f t="shared" si="4"/>
        <v>0</v>
      </c>
      <c r="M82" s="1572"/>
      <c r="N82" s="1556"/>
      <c r="O82" s="1580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6">
        <f t="shared" si="4"/>
        <v>0</v>
      </c>
      <c r="M83" s="1607"/>
      <c r="N83" s="1562"/>
      <c r="O83" s="1586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6">
        <f t="shared" si="4"/>
        <v>0</v>
      </c>
      <c r="M84" s="1609"/>
      <c r="N84" s="1564"/>
      <c r="O84" s="1588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6">
        <f t="shared" si="4"/>
        <v>0</v>
      </c>
      <c r="M85" s="1608"/>
      <c r="N85" s="1563"/>
      <c r="O85" s="1587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6">
        <f t="shared" si="4"/>
        <v>0</v>
      </c>
      <c r="M86" s="1606"/>
      <c r="N86" s="1561"/>
      <c r="O86" s="1585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6">
        <f t="shared" si="4"/>
        <v>0</v>
      </c>
      <c r="M87" s="1602"/>
      <c r="N87" s="1557"/>
      <c r="O87" s="1581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596">
        <f>M88+N88+O88</f>
        <v>0</v>
      </c>
      <c r="M88" s="1604">
        <f aca="true" t="shared" si="11" ref="M88:S88">SUM(M89:M94)</f>
        <v>0</v>
      </c>
      <c r="N88" s="1555">
        <f t="shared" si="11"/>
        <v>0</v>
      </c>
      <c r="O88" s="1579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6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872</v>
      </c>
      <c r="L90" s="1596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3303</v>
      </c>
      <c r="K91" s="1236" t="s">
        <v>767</v>
      </c>
      <c r="L91" s="1596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3304</v>
      </c>
      <c r="K92" s="1236" t="s">
        <v>768</v>
      </c>
      <c r="L92" s="1596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3305</v>
      </c>
      <c r="K93" s="1236" t="s">
        <v>769</v>
      </c>
      <c r="L93" s="1596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3306</v>
      </c>
      <c r="K94" s="1237" t="s">
        <v>770</v>
      </c>
      <c r="L94" s="1596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38" t="s">
        <v>771</v>
      </c>
      <c r="K95" s="1738"/>
      <c r="L95" s="1596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573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38" t="s">
        <v>772</v>
      </c>
      <c r="K96" s="1738"/>
      <c r="L96" s="1596">
        <f t="shared" si="4"/>
        <v>0</v>
      </c>
      <c r="M96" s="1604"/>
      <c r="N96" s="1559"/>
      <c r="O96" s="1583"/>
      <c r="P96" s="1300"/>
      <c r="Q96" s="1301"/>
      <c r="R96" s="1301"/>
      <c r="S96" s="1573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38" t="s">
        <v>773</v>
      </c>
      <c r="K97" s="1738"/>
      <c r="L97" s="1596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573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38" t="s">
        <v>774</v>
      </c>
      <c r="K98" s="1738"/>
      <c r="L98" s="1596">
        <f aca="true" t="shared" si="14" ref="L98:L137">M98+N98+O98</f>
        <v>0</v>
      </c>
      <c r="M98" s="1604">
        <f aca="true" t="shared" si="15" ref="M98:S98">SUM(M99:M104)</f>
        <v>0</v>
      </c>
      <c r="N98" s="1555">
        <f t="shared" si="15"/>
        <v>0</v>
      </c>
      <c r="O98" s="1579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775</v>
      </c>
      <c r="L99" s="1596">
        <f t="shared" si="14"/>
        <v>0</v>
      </c>
      <c r="M99" s="1572"/>
      <c r="N99" s="1556"/>
      <c r="O99" s="1580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776</v>
      </c>
      <c r="L100" s="1596">
        <f t="shared" si="14"/>
        <v>0</v>
      </c>
      <c r="M100" s="1603"/>
      <c r="N100" s="1558"/>
      <c r="O100" s="1582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777</v>
      </c>
      <c r="L101" s="1596">
        <f t="shared" si="14"/>
        <v>0</v>
      </c>
      <c r="M101" s="1603"/>
      <c r="N101" s="1558"/>
      <c r="O101" s="1582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778</v>
      </c>
      <c r="L102" s="1596">
        <f t="shared" si="14"/>
        <v>0</v>
      </c>
      <c r="M102" s="1603"/>
      <c r="N102" s="1558"/>
      <c r="O102" s="1582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779</v>
      </c>
      <c r="L103" s="1596">
        <f t="shared" si="14"/>
        <v>0</v>
      </c>
      <c r="M103" s="1603"/>
      <c r="N103" s="1558"/>
      <c r="O103" s="1582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780</v>
      </c>
      <c r="L104" s="1596">
        <f t="shared" si="14"/>
        <v>0</v>
      </c>
      <c r="M104" s="1602"/>
      <c r="N104" s="1557"/>
      <c r="O104" s="1581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38" t="s">
        <v>781</v>
      </c>
      <c r="K105" s="1738"/>
      <c r="L105" s="1596">
        <f t="shared" si="14"/>
        <v>0</v>
      </c>
      <c r="M105" s="1604">
        <f aca="true" t="shared" si="16" ref="M105:S105">SUM(M106:M108)</f>
        <v>0</v>
      </c>
      <c r="N105" s="1555">
        <f t="shared" si="16"/>
        <v>0</v>
      </c>
      <c r="O105" s="1579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782</v>
      </c>
      <c r="L106" s="1596">
        <f t="shared" si="14"/>
        <v>0</v>
      </c>
      <c r="M106" s="1572"/>
      <c r="N106" s="1556"/>
      <c r="O106" s="1580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873</v>
      </c>
      <c r="L107" s="1596">
        <f t="shared" si="14"/>
        <v>0</v>
      </c>
      <c r="M107" s="1603"/>
      <c r="N107" s="1558"/>
      <c r="O107" s="1582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784</v>
      </c>
      <c r="L108" s="1596">
        <f t="shared" si="14"/>
        <v>0</v>
      </c>
      <c r="M108" s="1602"/>
      <c r="N108" s="1557"/>
      <c r="O108" s="1581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38" t="s">
        <v>785</v>
      </c>
      <c r="K109" s="1738"/>
      <c r="L109" s="1596">
        <f t="shared" si="14"/>
        <v>0</v>
      </c>
      <c r="M109" s="1604"/>
      <c r="N109" s="1559"/>
      <c r="O109" s="1583"/>
      <c r="P109" s="1300"/>
      <c r="Q109" s="1301"/>
      <c r="R109" s="1301"/>
      <c r="S109" s="1573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38" t="s">
        <v>848</v>
      </c>
      <c r="K110" s="1738"/>
      <c r="L110" s="1596">
        <f t="shared" si="14"/>
        <v>0</v>
      </c>
      <c r="M110" s="1604"/>
      <c r="N110" s="1559"/>
      <c r="O110" s="1583"/>
      <c r="P110" s="1300"/>
      <c r="Q110" s="1301"/>
      <c r="R110" s="1301"/>
      <c r="S110" s="1573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48" t="s">
        <v>786</v>
      </c>
      <c r="K111" s="1749"/>
      <c r="L111" s="1596">
        <f t="shared" si="14"/>
        <v>0</v>
      </c>
      <c r="M111" s="1604"/>
      <c r="N111" s="1559"/>
      <c r="O111" s="1583"/>
      <c r="P111" s="1300"/>
      <c r="Q111" s="1301"/>
      <c r="R111" s="1301"/>
      <c r="S111" s="1573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38" t="s">
        <v>389</v>
      </c>
      <c r="K112" s="1738"/>
      <c r="L112" s="1596">
        <f t="shared" si="14"/>
        <v>0</v>
      </c>
      <c r="M112" s="1604">
        <f aca="true" t="shared" si="17" ref="M112:S112">+M113+M114</f>
        <v>0</v>
      </c>
      <c r="N112" s="1555">
        <f t="shared" si="17"/>
        <v>0</v>
      </c>
      <c r="O112" s="1579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6">
        <f t="shared" si="14"/>
        <v>0</v>
      </c>
      <c r="M113" s="1572"/>
      <c r="N113" s="1556"/>
      <c r="O113" s="1580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6">
        <f t="shared" si="14"/>
        <v>0</v>
      </c>
      <c r="M114" s="1602"/>
      <c r="N114" s="1557"/>
      <c r="O114" s="1581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37" t="s">
        <v>787</v>
      </c>
      <c r="K115" s="1737"/>
      <c r="L115" s="1596">
        <f t="shared" si="14"/>
        <v>0</v>
      </c>
      <c r="M115" s="1604"/>
      <c r="N115" s="1559"/>
      <c r="O115" s="1583"/>
      <c r="P115" s="1300"/>
      <c r="Q115" s="1301"/>
      <c r="R115" s="1301"/>
      <c r="S115" s="1573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37" t="s">
        <v>788</v>
      </c>
      <c r="K116" s="1737"/>
      <c r="L116" s="1596">
        <f t="shared" si="14"/>
        <v>0</v>
      </c>
      <c r="M116" s="1604">
        <f aca="true" t="shared" si="18" ref="M116:S116">SUM(M117:M123)</f>
        <v>0</v>
      </c>
      <c r="N116" s="1555">
        <f t="shared" si="18"/>
        <v>0</v>
      </c>
      <c r="O116" s="1579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789</v>
      </c>
      <c r="L117" s="1596">
        <f t="shared" si="14"/>
        <v>0</v>
      </c>
      <c r="M117" s="1572"/>
      <c r="N117" s="1556"/>
      <c r="O117" s="1580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790</v>
      </c>
      <c r="L118" s="1596">
        <f t="shared" si="14"/>
        <v>0</v>
      </c>
      <c r="M118" s="1603"/>
      <c r="N118" s="1558"/>
      <c r="O118" s="1582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1769</v>
      </c>
      <c r="L119" s="1596">
        <f t="shared" si="14"/>
        <v>0</v>
      </c>
      <c r="M119" s="1603"/>
      <c r="N119" s="1558"/>
      <c r="O119" s="1582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1770</v>
      </c>
      <c r="L120" s="1596">
        <f t="shared" si="14"/>
        <v>0</v>
      </c>
      <c r="M120" s="1603"/>
      <c r="N120" s="1558"/>
      <c r="O120" s="1582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1771</v>
      </c>
      <c r="L121" s="1596">
        <f t="shared" si="14"/>
        <v>0</v>
      </c>
      <c r="M121" s="1603"/>
      <c r="N121" s="1558"/>
      <c r="O121" s="1582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1772</v>
      </c>
      <c r="L122" s="1596">
        <f t="shared" si="14"/>
        <v>0</v>
      </c>
      <c r="M122" s="1603"/>
      <c r="N122" s="1558"/>
      <c r="O122" s="1582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1773</v>
      </c>
      <c r="L123" s="1596">
        <f t="shared" si="14"/>
        <v>0</v>
      </c>
      <c r="M123" s="1602"/>
      <c r="N123" s="1557"/>
      <c r="O123" s="1581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37" t="s">
        <v>1774</v>
      </c>
      <c r="K124" s="1737"/>
      <c r="L124" s="1596">
        <f t="shared" si="14"/>
        <v>0</v>
      </c>
      <c r="M124" s="1604">
        <f aca="true" t="shared" si="19" ref="M124:S124">SUM(M125:M126)</f>
        <v>0</v>
      </c>
      <c r="N124" s="1555">
        <f t="shared" si="19"/>
        <v>0</v>
      </c>
      <c r="O124" s="1579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6">
        <f t="shared" si="14"/>
        <v>0</v>
      </c>
      <c r="M125" s="1572"/>
      <c r="N125" s="1556"/>
      <c r="O125" s="1580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1775</v>
      </c>
      <c r="L126" s="1596">
        <f t="shared" si="14"/>
        <v>0</v>
      </c>
      <c r="M126" s="1602"/>
      <c r="N126" s="1557"/>
      <c r="O126" s="1581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37" t="s">
        <v>804</v>
      </c>
      <c r="K127" s="1737"/>
      <c r="L127" s="1596">
        <f t="shared" si="14"/>
        <v>0</v>
      </c>
      <c r="M127" s="1604"/>
      <c r="N127" s="1559"/>
      <c r="O127" s="1583"/>
      <c r="P127" s="1300"/>
      <c r="Q127" s="1301"/>
      <c r="R127" s="1301"/>
      <c r="S127" s="1573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38" t="s">
        <v>805</v>
      </c>
      <c r="K128" s="1738"/>
      <c r="L128" s="1596">
        <f t="shared" si="14"/>
        <v>0</v>
      </c>
      <c r="M128" s="1604">
        <f aca="true" t="shared" si="20" ref="M128:S128">SUM(M129:M132)</f>
        <v>0</v>
      </c>
      <c r="N128" s="1555">
        <f t="shared" si="20"/>
        <v>0</v>
      </c>
      <c r="O128" s="1579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806</v>
      </c>
      <c r="L129" s="1596">
        <f t="shared" si="14"/>
        <v>0</v>
      </c>
      <c r="M129" s="1572"/>
      <c r="N129" s="1556"/>
      <c r="O129" s="1580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807</v>
      </c>
      <c r="L130" s="1596">
        <f t="shared" si="14"/>
        <v>0</v>
      </c>
      <c r="M130" s="1603"/>
      <c r="N130" s="1558"/>
      <c r="O130" s="1582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808</v>
      </c>
      <c r="L131" s="1596">
        <f t="shared" si="14"/>
        <v>0</v>
      </c>
      <c r="M131" s="1603"/>
      <c r="N131" s="1558"/>
      <c r="O131" s="1582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809</v>
      </c>
      <c r="L132" s="1596">
        <f t="shared" si="14"/>
        <v>0</v>
      </c>
      <c r="M132" s="1602"/>
      <c r="N132" s="1557"/>
      <c r="O132" s="1581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39" t="s">
        <v>1446</v>
      </c>
      <c r="K133" s="1740"/>
      <c r="L133" s="1596">
        <f t="shared" si="14"/>
        <v>0</v>
      </c>
      <c r="M133" s="1604">
        <f aca="true" t="shared" si="21" ref="M133:S133">SUM(M134:M136)</f>
        <v>0</v>
      </c>
      <c r="N133" s="1555">
        <f t="shared" si="21"/>
        <v>0</v>
      </c>
      <c r="O133" s="1579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811</v>
      </c>
      <c r="L134" s="1596">
        <f t="shared" si="14"/>
        <v>0</v>
      </c>
      <c r="M134" s="1592">
        <v>0</v>
      </c>
      <c r="N134" s="1592">
        <v>0</v>
      </c>
      <c r="O134" s="1592">
        <v>0</v>
      </c>
      <c r="P134" s="1592">
        <v>0</v>
      </c>
      <c r="Q134" s="1592">
        <v>0</v>
      </c>
      <c r="R134" s="1592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812</v>
      </c>
      <c r="L135" s="1596">
        <f t="shared" si="14"/>
        <v>0</v>
      </c>
      <c r="M135" s="1592">
        <v>0</v>
      </c>
      <c r="N135" s="1592">
        <v>0</v>
      </c>
      <c r="O135" s="1592">
        <v>0</v>
      </c>
      <c r="P135" s="1592">
        <v>0</v>
      </c>
      <c r="Q135" s="1592">
        <v>0</v>
      </c>
      <c r="R135" s="1592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813</v>
      </c>
      <c r="L136" s="1596">
        <f t="shared" si="14"/>
        <v>0</v>
      </c>
      <c r="M136" s="1592">
        <v>0</v>
      </c>
      <c r="N136" s="1592">
        <v>0</v>
      </c>
      <c r="O136" s="1592">
        <v>0</v>
      </c>
      <c r="P136" s="1592">
        <v>0</v>
      </c>
      <c r="Q136" s="1592">
        <v>0</v>
      </c>
      <c r="R136" s="1592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41" t="s">
        <v>814</v>
      </c>
      <c r="K137" s="1742"/>
      <c r="L137" s="1599">
        <f t="shared" si="14"/>
        <v>0</v>
      </c>
      <c r="M137" s="1610"/>
      <c r="N137" s="1610"/>
      <c r="O137" s="1610"/>
      <c r="P137" s="1592">
        <v>0</v>
      </c>
      <c r="Q137" s="1592">
        <v>0</v>
      </c>
      <c r="R137" s="1592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1021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43">
        <f>$B$7</f>
        <v>0</v>
      </c>
      <c r="J145" s="1744"/>
      <c r="K145" s="1744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1378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45">
        <f>$B$9</f>
        <v>0</v>
      </c>
      <c r="J147" s="1746"/>
      <c r="K147" s="1747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33">
        <f>$B$12</f>
        <v>0</v>
      </c>
      <c r="J150" s="1734"/>
      <c r="K150" s="1735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874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816</v>
      </c>
      <c r="J154" s="1275" t="s">
        <v>817</v>
      </c>
      <c r="K154" s="1276" t="s">
        <v>818</v>
      </c>
      <c r="L154" s="1277" t="s">
        <v>819</v>
      </c>
      <c r="M154" s="1278" t="s">
        <v>820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821</v>
      </c>
      <c r="K155" s="1281" t="s">
        <v>822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823</v>
      </c>
      <c r="K156" s="1284" t="s">
        <v>824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825</v>
      </c>
      <c r="K157" s="1287" t="s">
        <v>826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827</v>
      </c>
      <c r="K158" s="1281" t="s">
        <v>828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829</v>
      </c>
      <c r="K159" s="1284" t="s">
        <v>824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830</v>
      </c>
      <c r="K160" s="1290" t="s">
        <v>831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832</v>
      </c>
      <c r="K161" s="1281" t="s">
        <v>833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834</v>
      </c>
      <c r="K162" s="1292" t="s">
        <v>835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836</v>
      </c>
      <c r="K163" s="1287" t="s">
        <v>837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838</v>
      </c>
      <c r="K164" s="1281" t="s">
        <v>839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840</v>
      </c>
      <c r="K165" s="1292" t="s">
        <v>841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842</v>
      </c>
      <c r="K166" s="1287" t="s">
        <v>843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844</v>
      </c>
      <c r="K167" s="1281" t="s">
        <v>1851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1852</v>
      </c>
      <c r="K168" s="1281" t="s">
        <v>1500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1853</v>
      </c>
      <c r="K169" s="1281" t="s">
        <v>1498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1854</v>
      </c>
      <c r="K170" s="1281" t="s">
        <v>1499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1855</v>
      </c>
      <c r="K171" s="1281" t="s">
        <v>1856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1857</v>
      </c>
      <c r="K172" s="1281" t="s">
        <v>1858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1859</v>
      </c>
      <c r="K173" s="1281" t="s">
        <v>1860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1861</v>
      </c>
      <c r="K174" s="1281" t="s">
        <v>1862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1863</v>
      </c>
      <c r="K175" s="1281" t="s">
        <v>1864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1865</v>
      </c>
      <c r="K176" s="1295" t="s">
        <v>1866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1376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36" t="s">
        <v>1867</v>
      </c>
      <c r="J178" s="1736"/>
      <c r="K178" s="1736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 password="81B0" sheet="1" objects="1" scenarios="1"/>
  <mergeCells count="38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</mergeCells>
  <conditionalFormatting sqref="L152:M152">
    <cfRule type="cellIs" priority="36" dxfId="59" operator="equal" stopIfTrue="1">
      <formula>98</formula>
    </cfRule>
    <cfRule type="cellIs" priority="37" dxfId="60" operator="equal" stopIfTrue="1">
      <formula>96</formula>
    </cfRule>
    <cfRule type="cellIs" priority="38" dxfId="61" operator="equal" stopIfTrue="1">
      <formula>42</formula>
    </cfRule>
    <cfRule type="cellIs" priority="39" dxfId="62" operator="equal" stopIfTrue="1">
      <formula>97</formula>
    </cfRule>
    <cfRule type="cellIs" priority="40" dxfId="63" operator="equal" stopIfTrue="1">
      <formula>33</formula>
    </cfRule>
  </conditionalFormatting>
  <conditionalFormatting sqref="K141">
    <cfRule type="cellIs" priority="25" dxfId="69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0">
    <cfRule type="cellIs" priority="23" dxfId="6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9" operator="equal" stopIfTrue="1">
      <formula>98</formula>
    </cfRule>
    <cfRule type="cellIs" priority="7" dxfId="60" operator="equal" stopIfTrue="1">
      <formula>96</formula>
    </cfRule>
    <cfRule type="cellIs" priority="8" dxfId="61" operator="equal" stopIfTrue="1">
      <formula>42</formula>
    </cfRule>
    <cfRule type="cellIs" priority="9" dxfId="62" operator="equal" stopIfTrue="1">
      <formula>97</formula>
    </cfRule>
    <cfRule type="cellIs" priority="10" dxfId="63" operator="equal" stopIfTrue="1">
      <formula>33</formula>
    </cfRule>
  </conditionalFormatting>
  <conditionalFormatting sqref="M21">
    <cfRule type="cellIs" priority="1" dxfId="63" operator="equal" stopIfTrue="1">
      <formula>"ЧУЖДИ СРЕДСТВА"</formula>
    </cfRule>
    <cfRule type="cellIs" priority="2" dxfId="62" operator="equal" stopIfTrue="1">
      <formula>"СЕС - ДМП"</formula>
    </cfRule>
    <cfRule type="cellIs" priority="3" dxfId="61" operator="equal" stopIfTrue="1">
      <formula>"СЕС - РА"</formula>
    </cfRule>
    <cfRule type="cellIs" priority="4" dxfId="60" operator="equal" stopIfTrue="1">
      <formula>"СЕС - ДЕС"</formula>
    </cfRule>
    <cfRule type="cellIs" priority="5" dxfId="5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3" hidden="1" customWidth="1"/>
    <col min="2" max="2" width="125.25390625" style="216" hidden="1" customWidth="1"/>
    <col min="3" max="3" width="22.375" style="213" hidden="1" customWidth="1"/>
    <col min="4" max="4" width="9.125" style="213" hidden="1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1501</v>
      </c>
    </row>
    <row r="3" spans="1:4" ht="35.25" customHeight="1">
      <c r="A3" s="336">
        <v>33</v>
      </c>
      <c r="B3" s="338" t="s">
        <v>481</v>
      </c>
      <c r="C3" s="337" t="s">
        <v>1501</v>
      </c>
      <c r="D3" s="214"/>
    </row>
    <row r="4" spans="1:3" ht="35.25" customHeight="1">
      <c r="A4" s="336">
        <v>42</v>
      </c>
      <c r="B4" s="338" t="s">
        <v>482</v>
      </c>
      <c r="C4" s="337" t="s">
        <v>1547</v>
      </c>
    </row>
    <row r="5" spans="1:3" ht="15">
      <c r="A5" s="336">
        <v>96</v>
      </c>
      <c r="B5" s="338" t="s">
        <v>483</v>
      </c>
      <c r="C5" s="337" t="s">
        <v>1547</v>
      </c>
    </row>
    <row r="6" spans="1:4" ht="15">
      <c r="A6" s="336">
        <v>97</v>
      </c>
      <c r="B6" s="338" t="s">
        <v>484</v>
      </c>
      <c r="C6" s="337" t="s">
        <v>1547</v>
      </c>
      <c r="D6" s="214"/>
    </row>
    <row r="7" spans="1:4" ht="15">
      <c r="A7" s="336">
        <v>98</v>
      </c>
      <c r="B7" s="338" t="s">
        <v>485</v>
      </c>
      <c r="C7" s="337" t="s">
        <v>1547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1548</v>
      </c>
      <c r="C11" s="315"/>
    </row>
    <row r="12" spans="1:3" ht="15.75">
      <c r="A12" s="317">
        <v>1101</v>
      </c>
      <c r="B12" s="318" t="s">
        <v>1549</v>
      </c>
      <c r="C12" s="317">
        <v>1101</v>
      </c>
    </row>
    <row r="13" spans="1:3" ht="15.75">
      <c r="A13" s="317">
        <v>1103</v>
      </c>
      <c r="B13" s="319" t="s">
        <v>1550</v>
      </c>
      <c r="C13" s="317">
        <v>1103</v>
      </c>
    </row>
    <row r="14" spans="1:3" ht="15.75">
      <c r="A14" s="317">
        <v>1104</v>
      </c>
      <c r="B14" s="320" t="s">
        <v>1551</v>
      </c>
      <c r="C14" s="317">
        <v>1104</v>
      </c>
    </row>
    <row r="15" spans="1:3" ht="15.75">
      <c r="A15" s="317">
        <v>1105</v>
      </c>
      <c r="B15" s="320" t="s">
        <v>1552</v>
      </c>
      <c r="C15" s="317">
        <v>1105</v>
      </c>
    </row>
    <row r="16" spans="1:3" ht="15.75">
      <c r="A16" s="317">
        <v>1106</v>
      </c>
      <c r="B16" s="320" t="s">
        <v>1553</v>
      </c>
      <c r="C16" s="317">
        <v>1106</v>
      </c>
    </row>
    <row r="17" spans="1:3" ht="15.75">
      <c r="A17" s="317">
        <v>1107</v>
      </c>
      <c r="B17" s="320" t="s">
        <v>1554</v>
      </c>
      <c r="C17" s="317">
        <v>1107</v>
      </c>
    </row>
    <row r="18" spans="1:3" ht="15.75">
      <c r="A18" s="317">
        <v>1108</v>
      </c>
      <c r="B18" s="320" t="s">
        <v>1555</v>
      </c>
      <c r="C18" s="317">
        <v>1108</v>
      </c>
    </row>
    <row r="19" spans="1:3" ht="15.75">
      <c r="A19" s="317">
        <v>1111</v>
      </c>
      <c r="B19" s="321" t="s">
        <v>1556</v>
      </c>
      <c r="C19" s="317">
        <v>1111</v>
      </c>
    </row>
    <row r="20" spans="1:3" ht="15.75">
      <c r="A20" s="317">
        <v>1115</v>
      </c>
      <c r="B20" s="321" t="s">
        <v>1557</v>
      </c>
      <c r="C20" s="317">
        <v>1115</v>
      </c>
    </row>
    <row r="21" spans="1:3" ht="15.75">
      <c r="A21" s="317">
        <v>1116</v>
      </c>
      <c r="B21" s="321" t="s">
        <v>1558</v>
      </c>
      <c r="C21" s="317">
        <v>1116</v>
      </c>
    </row>
    <row r="22" spans="1:3" ht="15.75">
      <c r="A22" s="317">
        <v>1117</v>
      </c>
      <c r="B22" s="321" t="s">
        <v>1559</v>
      </c>
      <c r="C22" s="317">
        <v>1117</v>
      </c>
    </row>
    <row r="23" spans="1:3" ht="15.75">
      <c r="A23" s="317">
        <v>1121</v>
      </c>
      <c r="B23" s="320" t="s">
        <v>1560</v>
      </c>
      <c r="C23" s="317">
        <v>1121</v>
      </c>
    </row>
    <row r="24" spans="1:3" ht="15.75">
      <c r="A24" s="317">
        <v>1122</v>
      </c>
      <c r="B24" s="320" t="s">
        <v>1561</v>
      </c>
      <c r="C24" s="317">
        <v>1122</v>
      </c>
    </row>
    <row r="25" spans="1:3" ht="15.75">
      <c r="A25" s="317">
        <v>1123</v>
      </c>
      <c r="B25" s="320" t="s">
        <v>1562</v>
      </c>
      <c r="C25" s="317">
        <v>1123</v>
      </c>
    </row>
    <row r="26" spans="1:3" ht="15.75">
      <c r="A26" s="317">
        <v>1125</v>
      </c>
      <c r="B26" s="322" t="s">
        <v>1563</v>
      </c>
      <c r="C26" s="317">
        <v>1125</v>
      </c>
    </row>
    <row r="27" spans="1:3" ht="15.75">
      <c r="A27" s="317">
        <v>1128</v>
      </c>
      <c r="B27" s="320" t="s">
        <v>1564</v>
      </c>
      <c r="C27" s="317">
        <v>1128</v>
      </c>
    </row>
    <row r="28" spans="1:3" ht="15.75">
      <c r="A28" s="317">
        <v>1139</v>
      </c>
      <c r="B28" s="323" t="s">
        <v>1565</v>
      </c>
      <c r="C28" s="317">
        <v>1139</v>
      </c>
    </row>
    <row r="29" spans="1:3" ht="15.75">
      <c r="A29" s="317">
        <v>1141</v>
      </c>
      <c r="B29" s="321" t="s">
        <v>1566</v>
      </c>
      <c r="C29" s="317">
        <v>1141</v>
      </c>
    </row>
    <row r="30" spans="1:3" ht="15.75">
      <c r="A30" s="317">
        <v>1142</v>
      </c>
      <c r="B30" s="320" t="s">
        <v>1567</v>
      </c>
      <c r="C30" s="317">
        <v>1142</v>
      </c>
    </row>
    <row r="31" spans="1:3" ht="15.75">
      <c r="A31" s="317">
        <v>1143</v>
      </c>
      <c r="B31" s="321" t="s">
        <v>1568</v>
      </c>
      <c r="C31" s="317">
        <v>1143</v>
      </c>
    </row>
    <row r="32" spans="1:3" ht="15.75">
      <c r="A32" s="317">
        <v>1144</v>
      </c>
      <c r="B32" s="321" t="s">
        <v>1569</v>
      </c>
      <c r="C32" s="317">
        <v>1144</v>
      </c>
    </row>
    <row r="33" spans="1:3" ht="15.75">
      <c r="A33" s="317">
        <v>1145</v>
      </c>
      <c r="B33" s="320" t="s">
        <v>1570</v>
      </c>
      <c r="C33" s="317">
        <v>1145</v>
      </c>
    </row>
    <row r="34" spans="1:3" ht="15.75">
      <c r="A34" s="317">
        <v>1146</v>
      </c>
      <c r="B34" s="321" t="s">
        <v>1571</v>
      </c>
      <c r="C34" s="317">
        <v>1146</v>
      </c>
    </row>
    <row r="35" spans="1:3" ht="15.75">
      <c r="A35" s="317">
        <v>1147</v>
      </c>
      <c r="B35" s="321" t="s">
        <v>1572</v>
      </c>
      <c r="C35" s="317">
        <v>1147</v>
      </c>
    </row>
    <row r="36" spans="1:3" ht="15.75">
      <c r="A36" s="317">
        <v>1148</v>
      </c>
      <c r="B36" s="321" t="s">
        <v>1573</v>
      </c>
      <c r="C36" s="317">
        <v>1148</v>
      </c>
    </row>
    <row r="37" spans="1:3" ht="15.75">
      <c r="A37" s="317">
        <v>1149</v>
      </c>
      <c r="B37" s="321" t="s">
        <v>1574</v>
      </c>
      <c r="C37" s="317">
        <v>1149</v>
      </c>
    </row>
    <row r="38" spans="1:3" ht="15.75">
      <c r="A38" s="317">
        <v>1151</v>
      </c>
      <c r="B38" s="321" t="s">
        <v>1575</v>
      </c>
      <c r="C38" s="317">
        <v>1151</v>
      </c>
    </row>
    <row r="39" spans="1:3" ht="15.75">
      <c r="A39" s="317">
        <v>1158</v>
      </c>
      <c r="B39" s="320" t="s">
        <v>1576</v>
      </c>
      <c r="C39" s="317">
        <v>1158</v>
      </c>
    </row>
    <row r="40" spans="1:3" ht="15.75">
      <c r="A40" s="317">
        <v>1161</v>
      </c>
      <c r="B40" s="320" t="s">
        <v>1577</v>
      </c>
      <c r="C40" s="317">
        <v>1161</v>
      </c>
    </row>
    <row r="41" spans="1:3" ht="15.75">
      <c r="A41" s="317">
        <v>1162</v>
      </c>
      <c r="B41" s="320" t="s">
        <v>1578</v>
      </c>
      <c r="C41" s="317">
        <v>1162</v>
      </c>
    </row>
    <row r="42" spans="1:3" ht="15.75">
      <c r="A42" s="317">
        <v>1163</v>
      </c>
      <c r="B42" s="320" t="s">
        <v>1579</v>
      </c>
      <c r="C42" s="317">
        <v>1163</v>
      </c>
    </row>
    <row r="43" spans="1:3" ht="15.75">
      <c r="A43" s="317">
        <v>1168</v>
      </c>
      <c r="B43" s="320" t="s">
        <v>1580</v>
      </c>
      <c r="C43" s="317">
        <v>1168</v>
      </c>
    </row>
    <row r="44" spans="1:3" ht="15.75">
      <c r="A44" s="317">
        <v>1179</v>
      </c>
      <c r="B44" s="321" t="s">
        <v>1581</v>
      </c>
      <c r="C44" s="317">
        <v>1179</v>
      </c>
    </row>
    <row r="45" spans="1:3" ht="15.75">
      <c r="A45" s="317">
        <v>2201</v>
      </c>
      <c r="B45" s="321" t="s">
        <v>1582</v>
      </c>
      <c r="C45" s="317">
        <v>2201</v>
      </c>
    </row>
    <row r="46" spans="1:3" ht="15.75">
      <c r="A46" s="317">
        <v>2205</v>
      </c>
      <c r="B46" s="320" t="s">
        <v>1583</v>
      </c>
      <c r="C46" s="317">
        <v>2205</v>
      </c>
    </row>
    <row r="47" spans="1:3" ht="15.75">
      <c r="A47" s="317">
        <v>2206</v>
      </c>
      <c r="B47" s="323" t="s">
        <v>1584</v>
      </c>
      <c r="C47" s="317">
        <v>2206</v>
      </c>
    </row>
    <row r="48" spans="1:3" ht="15.75">
      <c r="A48" s="317">
        <v>2215</v>
      </c>
      <c r="B48" s="320" t="s">
        <v>1585</v>
      </c>
      <c r="C48" s="317">
        <v>2215</v>
      </c>
    </row>
    <row r="49" spans="1:3" ht="15.75">
      <c r="A49" s="317">
        <v>2218</v>
      </c>
      <c r="B49" s="320" t="s">
        <v>1586</v>
      </c>
      <c r="C49" s="317">
        <v>2218</v>
      </c>
    </row>
    <row r="50" spans="1:3" ht="15.75">
      <c r="A50" s="317">
        <v>2219</v>
      </c>
      <c r="B50" s="320" t="s">
        <v>1587</v>
      </c>
      <c r="C50" s="317">
        <v>2219</v>
      </c>
    </row>
    <row r="51" spans="1:3" ht="15.75">
      <c r="A51" s="317">
        <v>2221</v>
      </c>
      <c r="B51" s="321" t="s">
        <v>1588</v>
      </c>
      <c r="C51" s="317">
        <v>2221</v>
      </c>
    </row>
    <row r="52" spans="1:3" ht="15.75">
      <c r="A52" s="317">
        <v>2222</v>
      </c>
      <c r="B52" s="324" t="s">
        <v>1589</v>
      </c>
      <c r="C52" s="317">
        <v>2222</v>
      </c>
    </row>
    <row r="53" spans="1:3" ht="15.75">
      <c r="A53" s="317">
        <v>2223</v>
      </c>
      <c r="B53" s="324" t="s">
        <v>1590</v>
      </c>
      <c r="C53" s="317">
        <v>2223</v>
      </c>
    </row>
    <row r="54" spans="1:3" ht="15.75">
      <c r="A54" s="317">
        <v>2224</v>
      </c>
      <c r="B54" s="323" t="s">
        <v>1591</v>
      </c>
      <c r="C54" s="317">
        <v>2224</v>
      </c>
    </row>
    <row r="55" spans="1:3" ht="15.75">
      <c r="A55" s="317">
        <v>2225</v>
      </c>
      <c r="B55" s="320" t="s">
        <v>1592</v>
      </c>
      <c r="C55" s="317">
        <v>2225</v>
      </c>
    </row>
    <row r="56" spans="1:3" ht="15.75">
      <c r="A56" s="317">
        <v>2228</v>
      </c>
      <c r="B56" s="320" t="s">
        <v>1593</v>
      </c>
      <c r="C56" s="317">
        <v>2228</v>
      </c>
    </row>
    <row r="57" spans="1:3" ht="15.75">
      <c r="A57" s="317">
        <v>2239</v>
      </c>
      <c r="B57" s="321" t="s">
        <v>1594</v>
      </c>
      <c r="C57" s="317">
        <v>2239</v>
      </c>
    </row>
    <row r="58" spans="1:3" ht="15.75">
      <c r="A58" s="317">
        <v>2241</v>
      </c>
      <c r="B58" s="324" t="s">
        <v>1595</v>
      </c>
      <c r="C58" s="317">
        <v>2241</v>
      </c>
    </row>
    <row r="59" spans="1:3" ht="15.75">
      <c r="A59" s="317">
        <v>2242</v>
      </c>
      <c r="B59" s="324" t="s">
        <v>1596</v>
      </c>
      <c r="C59" s="317">
        <v>2242</v>
      </c>
    </row>
    <row r="60" spans="1:3" ht="15.75">
      <c r="A60" s="317">
        <v>2243</v>
      </c>
      <c r="B60" s="324" t="s">
        <v>1597</v>
      </c>
      <c r="C60" s="317">
        <v>2243</v>
      </c>
    </row>
    <row r="61" spans="1:3" ht="15.75">
      <c r="A61" s="317">
        <v>2244</v>
      </c>
      <c r="B61" s="324" t="s">
        <v>1598</v>
      </c>
      <c r="C61" s="317">
        <v>2244</v>
      </c>
    </row>
    <row r="62" spans="1:3" ht="15.75">
      <c r="A62" s="317">
        <v>2245</v>
      </c>
      <c r="B62" s="325" t="s">
        <v>1599</v>
      </c>
      <c r="C62" s="317">
        <v>2245</v>
      </c>
    </row>
    <row r="63" spans="1:3" ht="15.75">
      <c r="A63" s="317">
        <v>2246</v>
      </c>
      <c r="B63" s="324" t="s">
        <v>1600</v>
      </c>
      <c r="C63" s="317">
        <v>2246</v>
      </c>
    </row>
    <row r="64" spans="1:3" ht="15.75">
      <c r="A64" s="317">
        <v>2247</v>
      </c>
      <c r="B64" s="324" t="s">
        <v>1601</v>
      </c>
      <c r="C64" s="317">
        <v>2247</v>
      </c>
    </row>
    <row r="65" spans="1:3" ht="15.75">
      <c r="A65" s="317">
        <v>2248</v>
      </c>
      <c r="B65" s="324" t="s">
        <v>1602</v>
      </c>
      <c r="C65" s="317">
        <v>2248</v>
      </c>
    </row>
    <row r="66" spans="1:3" ht="15.75">
      <c r="A66" s="317">
        <v>2249</v>
      </c>
      <c r="B66" s="324" t="s">
        <v>1603</v>
      </c>
      <c r="C66" s="317">
        <v>2249</v>
      </c>
    </row>
    <row r="67" spans="1:3" ht="15.75">
      <c r="A67" s="317">
        <v>2258</v>
      </c>
      <c r="B67" s="320" t="s">
        <v>1604</v>
      </c>
      <c r="C67" s="317">
        <v>2258</v>
      </c>
    </row>
    <row r="68" spans="1:3" ht="15.75">
      <c r="A68" s="317">
        <v>2259</v>
      </c>
      <c r="B68" s="323" t="s">
        <v>1605</v>
      </c>
      <c r="C68" s="317">
        <v>2259</v>
      </c>
    </row>
    <row r="69" spans="1:3" ht="15.75">
      <c r="A69" s="317">
        <v>2261</v>
      </c>
      <c r="B69" s="321" t="s">
        <v>1606</v>
      </c>
      <c r="C69" s="317">
        <v>2261</v>
      </c>
    </row>
    <row r="70" spans="1:3" ht="15.75">
      <c r="A70" s="317">
        <v>2268</v>
      </c>
      <c r="B70" s="320" t="s">
        <v>1607</v>
      </c>
      <c r="C70" s="317">
        <v>2268</v>
      </c>
    </row>
    <row r="71" spans="1:3" ht="15.75">
      <c r="A71" s="317">
        <v>2279</v>
      </c>
      <c r="B71" s="321" t="s">
        <v>1608</v>
      </c>
      <c r="C71" s="317">
        <v>2279</v>
      </c>
    </row>
    <row r="72" spans="1:3" ht="15.75">
      <c r="A72" s="317">
        <v>2281</v>
      </c>
      <c r="B72" s="323" t="s">
        <v>1609</v>
      </c>
      <c r="C72" s="317">
        <v>2281</v>
      </c>
    </row>
    <row r="73" spans="1:3" ht="15.75">
      <c r="A73" s="317">
        <v>2282</v>
      </c>
      <c r="B73" s="323" t="s">
        <v>1610</v>
      </c>
      <c r="C73" s="317">
        <v>2282</v>
      </c>
    </row>
    <row r="74" spans="1:3" ht="15.75">
      <c r="A74" s="317">
        <v>2283</v>
      </c>
      <c r="B74" s="323" t="s">
        <v>1611</v>
      </c>
      <c r="C74" s="317">
        <v>2283</v>
      </c>
    </row>
    <row r="75" spans="1:3" ht="15.75">
      <c r="A75" s="317">
        <v>2284</v>
      </c>
      <c r="B75" s="323" t="s">
        <v>1612</v>
      </c>
      <c r="C75" s="317">
        <v>2284</v>
      </c>
    </row>
    <row r="76" spans="1:3" ht="15.75">
      <c r="A76" s="317">
        <v>2285</v>
      </c>
      <c r="B76" s="323" t="s">
        <v>1613</v>
      </c>
      <c r="C76" s="317">
        <v>2285</v>
      </c>
    </row>
    <row r="77" spans="1:3" ht="15.75">
      <c r="A77" s="317">
        <v>2288</v>
      </c>
      <c r="B77" s="323" t="s">
        <v>1614</v>
      </c>
      <c r="C77" s="317">
        <v>2288</v>
      </c>
    </row>
    <row r="78" spans="1:3" ht="15.75">
      <c r="A78" s="317">
        <v>2289</v>
      </c>
      <c r="B78" s="323" t="s">
        <v>1615</v>
      </c>
      <c r="C78" s="317">
        <v>2289</v>
      </c>
    </row>
    <row r="79" spans="1:3" ht="15.75">
      <c r="A79" s="317">
        <v>3301</v>
      </c>
      <c r="B79" s="320" t="s">
        <v>1616</v>
      </c>
      <c r="C79" s="317">
        <v>3301</v>
      </c>
    </row>
    <row r="80" spans="1:3" ht="15.75">
      <c r="A80" s="317">
        <v>3311</v>
      </c>
      <c r="B80" s="320" t="s">
        <v>1617</v>
      </c>
      <c r="C80" s="317">
        <v>3311</v>
      </c>
    </row>
    <row r="81" spans="1:3" ht="15.75">
      <c r="A81" s="317">
        <v>3312</v>
      </c>
      <c r="B81" s="321" t="s">
        <v>1618</v>
      </c>
      <c r="C81" s="317">
        <v>3312</v>
      </c>
    </row>
    <row r="82" spans="1:3" ht="15.75">
      <c r="A82" s="317">
        <v>3314</v>
      </c>
      <c r="B82" s="320" t="s">
        <v>1619</v>
      </c>
      <c r="C82" s="317">
        <v>3314</v>
      </c>
    </row>
    <row r="83" spans="1:3" ht="15.75">
      <c r="A83" s="317">
        <v>3315</v>
      </c>
      <c r="B83" s="320" t="s">
        <v>1620</v>
      </c>
      <c r="C83" s="317">
        <v>3315</v>
      </c>
    </row>
    <row r="84" spans="1:3" ht="15.75">
      <c r="A84" s="317">
        <v>3318</v>
      </c>
      <c r="B84" s="323" t="s">
        <v>1621</v>
      </c>
      <c r="C84" s="317">
        <v>3318</v>
      </c>
    </row>
    <row r="85" spans="1:3" ht="15.75">
      <c r="A85" s="317">
        <v>3321</v>
      </c>
      <c r="B85" s="320" t="s">
        <v>1622</v>
      </c>
      <c r="C85" s="317">
        <v>3321</v>
      </c>
    </row>
    <row r="86" spans="1:3" ht="15.75">
      <c r="A86" s="317">
        <v>3322</v>
      </c>
      <c r="B86" s="321" t="s">
        <v>1623</v>
      </c>
      <c r="C86" s="317">
        <v>3322</v>
      </c>
    </row>
    <row r="87" spans="1:3" ht="15.75">
      <c r="A87" s="317">
        <v>3324</v>
      </c>
      <c r="B87" s="323" t="s">
        <v>1624</v>
      </c>
      <c r="C87" s="317">
        <v>3324</v>
      </c>
    </row>
    <row r="88" spans="1:3" ht="15.75">
      <c r="A88" s="317">
        <v>3325</v>
      </c>
      <c r="B88" s="321" t="s">
        <v>1625</v>
      </c>
      <c r="C88" s="317">
        <v>3325</v>
      </c>
    </row>
    <row r="89" spans="1:3" ht="15.75">
      <c r="A89" s="317">
        <v>3326</v>
      </c>
      <c r="B89" s="320" t="s">
        <v>1626</v>
      </c>
      <c r="C89" s="317">
        <v>3326</v>
      </c>
    </row>
    <row r="90" spans="1:3" ht="15.75">
      <c r="A90" s="317">
        <v>3332</v>
      </c>
      <c r="B90" s="320" t="s">
        <v>1627</v>
      </c>
      <c r="C90" s="317">
        <v>3332</v>
      </c>
    </row>
    <row r="91" spans="1:3" ht="15.75">
      <c r="A91" s="317">
        <v>3333</v>
      </c>
      <c r="B91" s="321" t="s">
        <v>1628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3341</v>
      </c>
      <c r="B95" s="321" t="s">
        <v>638</v>
      </c>
      <c r="C95" s="317">
        <v>3341</v>
      </c>
    </row>
    <row r="96" spans="1:3" ht="15.75">
      <c r="A96" s="317">
        <v>3349</v>
      </c>
      <c r="B96" s="321" t="s">
        <v>1629</v>
      </c>
      <c r="C96" s="317">
        <v>3349</v>
      </c>
    </row>
    <row r="97" spans="1:3" ht="15.75">
      <c r="A97" s="317">
        <v>3359</v>
      </c>
      <c r="B97" s="321" t="s">
        <v>1630</v>
      </c>
      <c r="C97" s="317">
        <v>3359</v>
      </c>
    </row>
    <row r="98" spans="1:3" ht="15.75">
      <c r="A98" s="317">
        <v>3369</v>
      </c>
      <c r="B98" s="321" t="s">
        <v>1631</v>
      </c>
      <c r="C98" s="317">
        <v>3369</v>
      </c>
    </row>
    <row r="99" spans="1:3" ht="15.75">
      <c r="A99" s="317">
        <v>3388</v>
      </c>
      <c r="B99" s="320" t="s">
        <v>1632</v>
      </c>
      <c r="C99" s="317">
        <v>3388</v>
      </c>
    </row>
    <row r="100" spans="1:3" ht="15.75">
      <c r="A100" s="317">
        <v>3389</v>
      </c>
      <c r="B100" s="321" t="s">
        <v>1633</v>
      </c>
      <c r="C100" s="317">
        <v>3389</v>
      </c>
    </row>
    <row r="101" spans="1:3" ht="15.75">
      <c r="A101" s="317">
        <v>4401</v>
      </c>
      <c r="B101" s="320" t="s">
        <v>1634</v>
      </c>
      <c r="C101" s="317">
        <v>4401</v>
      </c>
    </row>
    <row r="102" spans="1:3" ht="15.75">
      <c r="A102" s="317">
        <v>4412</v>
      </c>
      <c r="B102" s="323" t="s">
        <v>1635</v>
      </c>
      <c r="C102" s="317">
        <v>4412</v>
      </c>
    </row>
    <row r="103" spans="1:3" ht="15.75">
      <c r="A103" s="317">
        <v>4415</v>
      </c>
      <c r="B103" s="321" t="s">
        <v>1636</v>
      </c>
      <c r="C103" s="317">
        <v>4415</v>
      </c>
    </row>
    <row r="104" spans="1:3" ht="15.75">
      <c r="A104" s="317">
        <v>4418</v>
      </c>
      <c r="B104" s="321" t="s">
        <v>1637</v>
      </c>
      <c r="C104" s="317">
        <v>4418</v>
      </c>
    </row>
    <row r="105" spans="1:3" ht="15.75">
      <c r="A105" s="317">
        <v>4429</v>
      </c>
      <c r="B105" s="320" t="s">
        <v>1638</v>
      </c>
      <c r="C105" s="317">
        <v>4429</v>
      </c>
    </row>
    <row r="106" spans="1:3" ht="15.75">
      <c r="A106" s="317">
        <v>4431</v>
      </c>
      <c r="B106" s="321" t="s">
        <v>1639</v>
      </c>
      <c r="C106" s="317">
        <v>4431</v>
      </c>
    </row>
    <row r="107" spans="1:3" ht="15.75">
      <c r="A107" s="317">
        <v>4433</v>
      </c>
      <c r="B107" s="321" t="s">
        <v>1640</v>
      </c>
      <c r="C107" s="317">
        <v>4433</v>
      </c>
    </row>
    <row r="108" spans="1:3" ht="15.75">
      <c r="A108" s="317">
        <v>4436</v>
      </c>
      <c r="B108" s="321" t="s">
        <v>1641</v>
      </c>
      <c r="C108" s="317">
        <v>4436</v>
      </c>
    </row>
    <row r="109" spans="1:3" ht="15.75">
      <c r="A109" s="317">
        <v>4437</v>
      </c>
      <c r="B109" s="322" t="s">
        <v>1642</v>
      </c>
      <c r="C109" s="317">
        <v>4437</v>
      </c>
    </row>
    <row r="110" spans="1:3" ht="15.75">
      <c r="A110" s="317">
        <v>4450</v>
      </c>
      <c r="B110" s="321" t="s">
        <v>1643</v>
      </c>
      <c r="C110" s="317">
        <v>4450</v>
      </c>
    </row>
    <row r="111" spans="1:3" ht="15.75">
      <c r="A111" s="317">
        <v>4451</v>
      </c>
      <c r="B111" s="326" t="s">
        <v>1644</v>
      </c>
      <c r="C111" s="317">
        <v>4451</v>
      </c>
    </row>
    <row r="112" spans="1:3" ht="15.75">
      <c r="A112" s="317">
        <v>4452</v>
      </c>
      <c r="B112" s="326" t="s">
        <v>1645</v>
      </c>
      <c r="C112" s="317">
        <v>4452</v>
      </c>
    </row>
    <row r="113" spans="1:3" ht="15.75">
      <c r="A113" s="317">
        <v>4453</v>
      </c>
      <c r="B113" s="326" t="s">
        <v>1646</v>
      </c>
      <c r="C113" s="317">
        <v>4453</v>
      </c>
    </row>
    <row r="114" spans="1:3" ht="15.75">
      <c r="A114" s="317">
        <v>4454</v>
      </c>
      <c r="B114" s="327" t="s">
        <v>1647</v>
      </c>
      <c r="C114" s="317">
        <v>4454</v>
      </c>
    </row>
    <row r="115" spans="1:3" ht="15.75">
      <c r="A115" s="317">
        <v>4455</v>
      </c>
      <c r="B115" s="327" t="s">
        <v>358</v>
      </c>
      <c r="C115" s="317">
        <v>4455</v>
      </c>
    </row>
    <row r="116" spans="1:3" ht="15.75">
      <c r="A116" s="317">
        <v>4456</v>
      </c>
      <c r="B116" s="326" t="s">
        <v>1648</v>
      </c>
      <c r="C116" s="317">
        <v>4456</v>
      </c>
    </row>
    <row r="117" spans="1:3" ht="15.75">
      <c r="A117" s="317">
        <v>4457</v>
      </c>
      <c r="B117" s="328" t="s">
        <v>1649</v>
      </c>
      <c r="C117" s="317">
        <v>4457</v>
      </c>
    </row>
    <row r="118" spans="1:3" ht="15.75">
      <c r="A118" s="317">
        <v>4458</v>
      </c>
      <c r="B118" s="329" t="s">
        <v>51</v>
      </c>
      <c r="C118" s="317">
        <v>4458</v>
      </c>
    </row>
    <row r="119" spans="1:3" ht="15.75">
      <c r="A119" s="317">
        <v>4459</v>
      </c>
      <c r="B119" s="330" t="s">
        <v>308</v>
      </c>
      <c r="C119" s="317">
        <v>4459</v>
      </c>
    </row>
    <row r="120" spans="1:3" ht="15.75">
      <c r="A120" s="317">
        <v>4465</v>
      </c>
      <c r="B120" s="318" t="s">
        <v>1650</v>
      </c>
      <c r="C120" s="317">
        <v>4465</v>
      </c>
    </row>
    <row r="121" spans="1:3" ht="15.75">
      <c r="A121" s="317">
        <v>4467</v>
      </c>
      <c r="B121" s="319" t="s">
        <v>1651</v>
      </c>
      <c r="C121" s="317">
        <v>4467</v>
      </c>
    </row>
    <row r="122" spans="1:3" ht="15.75">
      <c r="A122" s="317">
        <v>4468</v>
      </c>
      <c r="B122" s="320" t="s">
        <v>1652</v>
      </c>
      <c r="C122" s="317">
        <v>4468</v>
      </c>
    </row>
    <row r="123" spans="1:3" ht="15.75">
      <c r="A123" s="317">
        <v>4469</v>
      </c>
      <c r="B123" s="321" t="s">
        <v>1653</v>
      </c>
      <c r="C123" s="317">
        <v>4469</v>
      </c>
    </row>
    <row r="124" spans="1:3" ht="15.75">
      <c r="A124" s="317">
        <v>5501</v>
      </c>
      <c r="B124" s="320" t="s">
        <v>1654</v>
      </c>
      <c r="C124" s="317">
        <v>5501</v>
      </c>
    </row>
    <row r="125" spans="1:3" ht="15.75">
      <c r="A125" s="317">
        <v>5511</v>
      </c>
      <c r="B125" s="325" t="s">
        <v>1655</v>
      </c>
      <c r="C125" s="317">
        <v>5511</v>
      </c>
    </row>
    <row r="126" spans="1:3" ht="15.75">
      <c r="A126" s="317">
        <v>5512</v>
      </c>
      <c r="B126" s="320" t="s">
        <v>1656</v>
      </c>
      <c r="C126" s="317">
        <v>5512</v>
      </c>
    </row>
    <row r="127" spans="1:3" ht="15.75">
      <c r="A127" s="317">
        <v>5513</v>
      </c>
      <c r="B127" s="328" t="s">
        <v>673</v>
      </c>
      <c r="C127" s="317">
        <v>5513</v>
      </c>
    </row>
    <row r="128" spans="1:3" ht="15.75">
      <c r="A128" s="317">
        <v>5514</v>
      </c>
      <c r="B128" s="328" t="s">
        <v>674</v>
      </c>
      <c r="C128" s="317">
        <v>5514</v>
      </c>
    </row>
    <row r="129" spans="1:3" ht="15.75">
      <c r="A129" s="317">
        <v>5515</v>
      </c>
      <c r="B129" s="328" t="s">
        <v>675</v>
      </c>
      <c r="C129" s="317">
        <v>5515</v>
      </c>
    </row>
    <row r="130" spans="1:3" ht="15.75">
      <c r="A130" s="317">
        <v>5516</v>
      </c>
      <c r="B130" s="328" t="s">
        <v>676</v>
      </c>
      <c r="C130" s="317">
        <v>5516</v>
      </c>
    </row>
    <row r="131" spans="1:3" ht="15.75">
      <c r="A131" s="317">
        <v>5517</v>
      </c>
      <c r="B131" s="328" t="s">
        <v>677</v>
      </c>
      <c r="C131" s="317">
        <v>5517</v>
      </c>
    </row>
    <row r="132" spans="1:3" ht="15.75">
      <c r="A132" s="317">
        <v>5518</v>
      </c>
      <c r="B132" s="320" t="s">
        <v>678</v>
      </c>
      <c r="C132" s="317">
        <v>5518</v>
      </c>
    </row>
    <row r="133" spans="1:3" ht="15.75">
      <c r="A133" s="317">
        <v>5519</v>
      </c>
      <c r="B133" s="320" t="s">
        <v>679</v>
      </c>
      <c r="C133" s="317">
        <v>5519</v>
      </c>
    </row>
    <row r="134" spans="1:3" ht="15.75">
      <c r="A134" s="317">
        <v>5521</v>
      </c>
      <c r="B134" s="320" t="s">
        <v>680</v>
      </c>
      <c r="C134" s="317">
        <v>5521</v>
      </c>
    </row>
    <row r="135" spans="1:3" ht="15.75">
      <c r="A135" s="317">
        <v>5522</v>
      </c>
      <c r="B135" s="331" t="s">
        <v>681</v>
      </c>
      <c r="C135" s="317">
        <v>5522</v>
      </c>
    </row>
    <row r="136" spans="1:3" ht="15.75">
      <c r="A136" s="317">
        <v>5524</v>
      </c>
      <c r="B136" s="318" t="s">
        <v>682</v>
      </c>
      <c r="C136" s="317">
        <v>5524</v>
      </c>
    </row>
    <row r="137" spans="1:3" ht="15.75">
      <c r="A137" s="317">
        <v>5525</v>
      </c>
      <c r="B137" s="325" t="s">
        <v>683</v>
      </c>
      <c r="C137" s="317">
        <v>5525</v>
      </c>
    </row>
    <row r="138" spans="1:3" ht="15.75">
      <c r="A138" s="317">
        <v>5526</v>
      </c>
      <c r="B138" s="322" t="s">
        <v>684</v>
      </c>
      <c r="C138" s="317">
        <v>5526</v>
      </c>
    </row>
    <row r="139" spans="1:3" ht="15.75">
      <c r="A139" s="317">
        <v>5527</v>
      </c>
      <c r="B139" s="322" t="s">
        <v>685</v>
      </c>
      <c r="C139" s="317">
        <v>5527</v>
      </c>
    </row>
    <row r="140" spans="1:3" ht="15.75">
      <c r="A140" s="317">
        <v>5528</v>
      </c>
      <c r="B140" s="322" t="s">
        <v>686</v>
      </c>
      <c r="C140" s="317">
        <v>5528</v>
      </c>
    </row>
    <row r="141" spans="1:3" ht="15.75">
      <c r="A141" s="317">
        <v>5529</v>
      </c>
      <c r="B141" s="322" t="s">
        <v>687</v>
      </c>
      <c r="C141" s="317">
        <v>5529</v>
      </c>
    </row>
    <row r="142" spans="1:3" ht="15.75">
      <c r="A142" s="317">
        <v>5530</v>
      </c>
      <c r="B142" s="322" t="s">
        <v>688</v>
      </c>
      <c r="C142" s="317">
        <v>5530</v>
      </c>
    </row>
    <row r="143" spans="1:3" ht="15.75">
      <c r="A143" s="317">
        <v>5531</v>
      </c>
      <c r="B143" s="325" t="s">
        <v>689</v>
      </c>
      <c r="C143" s="317">
        <v>5531</v>
      </c>
    </row>
    <row r="144" spans="1:3" ht="15.75">
      <c r="A144" s="317">
        <v>5532</v>
      </c>
      <c r="B144" s="331" t="s">
        <v>690</v>
      </c>
      <c r="C144" s="317">
        <v>5532</v>
      </c>
    </row>
    <row r="145" spans="1:3" ht="15.75">
      <c r="A145" s="317">
        <v>5533</v>
      </c>
      <c r="B145" s="331" t="s">
        <v>691</v>
      </c>
      <c r="C145" s="317">
        <v>5533</v>
      </c>
    </row>
    <row r="146" spans="1:3" ht="15">
      <c r="A146" s="332">
        <v>5534</v>
      </c>
      <c r="B146" s="331" t="s">
        <v>692</v>
      </c>
      <c r="C146" s="332">
        <v>5534</v>
      </c>
    </row>
    <row r="147" spans="1:3" ht="15">
      <c r="A147" s="332">
        <v>5535</v>
      </c>
      <c r="B147" s="331" t="s">
        <v>693</v>
      </c>
      <c r="C147" s="332">
        <v>5535</v>
      </c>
    </row>
    <row r="148" spans="1:3" ht="15.75">
      <c r="A148" s="317">
        <v>5538</v>
      </c>
      <c r="B148" s="325" t="s">
        <v>694</v>
      </c>
      <c r="C148" s="317">
        <v>5538</v>
      </c>
    </row>
    <row r="149" spans="1:3" ht="15.75">
      <c r="A149" s="317">
        <v>5540</v>
      </c>
      <c r="B149" s="331" t="s">
        <v>695</v>
      </c>
      <c r="C149" s="317">
        <v>5540</v>
      </c>
    </row>
    <row r="150" spans="1:3" ht="15.75">
      <c r="A150" s="317">
        <v>5541</v>
      </c>
      <c r="B150" s="331" t="s">
        <v>696</v>
      </c>
      <c r="C150" s="317">
        <v>5541</v>
      </c>
    </row>
    <row r="151" spans="1:3" ht="15.75">
      <c r="A151" s="317">
        <v>5545</v>
      </c>
      <c r="B151" s="331" t="s">
        <v>697</v>
      </c>
      <c r="C151" s="317">
        <v>5545</v>
      </c>
    </row>
    <row r="152" spans="1:3" ht="15.75">
      <c r="A152" s="317">
        <v>5546</v>
      </c>
      <c r="B152" s="331" t="s">
        <v>698</v>
      </c>
      <c r="C152" s="317">
        <v>5546</v>
      </c>
    </row>
    <row r="153" spans="1:3" ht="15.75">
      <c r="A153" s="317">
        <v>5547</v>
      </c>
      <c r="B153" s="331" t="s">
        <v>699</v>
      </c>
      <c r="C153" s="317">
        <v>5547</v>
      </c>
    </row>
    <row r="154" spans="1:3" ht="15.75">
      <c r="A154" s="317">
        <v>5548</v>
      </c>
      <c r="B154" s="331" t="s">
        <v>700</v>
      </c>
      <c r="C154" s="317">
        <v>5548</v>
      </c>
    </row>
    <row r="155" spans="1:3" ht="15.75">
      <c r="A155" s="317">
        <v>5550</v>
      </c>
      <c r="B155" s="331" t="s">
        <v>701</v>
      </c>
      <c r="C155" s="317">
        <v>5550</v>
      </c>
    </row>
    <row r="156" spans="1:3" ht="15.75">
      <c r="A156" s="317">
        <v>5551</v>
      </c>
      <c r="B156" s="331" t="s">
        <v>702</v>
      </c>
      <c r="C156" s="317">
        <v>5551</v>
      </c>
    </row>
    <row r="157" spans="1:3" ht="15.75">
      <c r="A157" s="317">
        <v>5553</v>
      </c>
      <c r="B157" s="331" t="s">
        <v>703</v>
      </c>
      <c r="C157" s="317">
        <v>5553</v>
      </c>
    </row>
    <row r="158" spans="1:3" ht="15.75">
      <c r="A158" s="317">
        <v>5554</v>
      </c>
      <c r="B158" s="325" t="s">
        <v>704</v>
      </c>
      <c r="C158" s="317">
        <v>5554</v>
      </c>
    </row>
    <row r="159" spans="1:3" ht="15.75">
      <c r="A159" s="317">
        <v>5556</v>
      </c>
      <c r="B159" s="321" t="s">
        <v>705</v>
      </c>
      <c r="C159" s="317">
        <v>5556</v>
      </c>
    </row>
    <row r="160" spans="1:3" ht="15.75">
      <c r="A160" s="317">
        <v>5561</v>
      </c>
      <c r="B160" s="333" t="s">
        <v>706</v>
      </c>
      <c r="C160" s="317">
        <v>5561</v>
      </c>
    </row>
    <row r="161" spans="1:3" ht="15.75">
      <c r="A161" s="317">
        <v>5562</v>
      </c>
      <c r="B161" s="333" t="s">
        <v>707</v>
      </c>
      <c r="C161" s="317">
        <v>5562</v>
      </c>
    </row>
    <row r="162" spans="1:3" ht="15.75">
      <c r="A162" s="317">
        <v>5588</v>
      </c>
      <c r="B162" s="320" t="s">
        <v>708</v>
      </c>
      <c r="C162" s="317">
        <v>5588</v>
      </c>
    </row>
    <row r="163" spans="1:3" ht="15.75">
      <c r="A163" s="317">
        <v>5589</v>
      </c>
      <c r="B163" s="320" t="s">
        <v>709</v>
      </c>
      <c r="C163" s="317">
        <v>5589</v>
      </c>
    </row>
    <row r="164" spans="1:3" ht="15.75">
      <c r="A164" s="317">
        <v>6601</v>
      </c>
      <c r="B164" s="320" t="s">
        <v>710</v>
      </c>
      <c r="C164" s="317">
        <v>6601</v>
      </c>
    </row>
    <row r="165" spans="1:3" ht="15.75">
      <c r="A165" s="317">
        <v>6602</v>
      </c>
      <c r="B165" s="321" t="s">
        <v>711</v>
      </c>
      <c r="C165" s="317">
        <v>6602</v>
      </c>
    </row>
    <row r="166" spans="1:3" ht="15.75">
      <c r="A166" s="317">
        <v>6603</v>
      </c>
      <c r="B166" s="321" t="s">
        <v>712</v>
      </c>
      <c r="C166" s="317">
        <v>6603</v>
      </c>
    </row>
    <row r="167" spans="1:3" ht="15.75">
      <c r="A167" s="317">
        <v>6604</v>
      </c>
      <c r="B167" s="321" t="s">
        <v>713</v>
      </c>
      <c r="C167" s="317">
        <v>6604</v>
      </c>
    </row>
    <row r="168" spans="1:3" ht="15.75">
      <c r="A168" s="317">
        <v>6605</v>
      </c>
      <c r="B168" s="321" t="s">
        <v>714</v>
      </c>
      <c r="C168" s="317">
        <v>6605</v>
      </c>
    </row>
    <row r="169" spans="1:3" ht="15">
      <c r="A169" s="332">
        <v>6606</v>
      </c>
      <c r="B169" s="323" t="s">
        <v>715</v>
      </c>
      <c r="C169" s="332">
        <v>6606</v>
      </c>
    </row>
    <row r="170" spans="1:3" ht="15.75">
      <c r="A170" s="317">
        <v>6618</v>
      </c>
      <c r="B170" s="320" t="s">
        <v>716</v>
      </c>
      <c r="C170" s="317">
        <v>6618</v>
      </c>
    </row>
    <row r="171" spans="1:3" ht="15.75">
      <c r="A171" s="317">
        <v>6619</v>
      </c>
      <c r="B171" s="321" t="s">
        <v>717</v>
      </c>
      <c r="C171" s="317">
        <v>6619</v>
      </c>
    </row>
    <row r="172" spans="1:3" ht="15.75">
      <c r="A172" s="317">
        <v>6621</v>
      </c>
      <c r="B172" s="320" t="s">
        <v>718</v>
      </c>
      <c r="C172" s="317">
        <v>6621</v>
      </c>
    </row>
    <row r="173" spans="1:3" ht="15.75">
      <c r="A173" s="317">
        <v>6622</v>
      </c>
      <c r="B173" s="321" t="s">
        <v>719</v>
      </c>
      <c r="C173" s="317">
        <v>6622</v>
      </c>
    </row>
    <row r="174" spans="1:3" ht="15.75">
      <c r="A174" s="317">
        <v>6623</v>
      </c>
      <c r="B174" s="321" t="s">
        <v>720</v>
      </c>
      <c r="C174" s="317">
        <v>6623</v>
      </c>
    </row>
    <row r="175" spans="1:3" ht="15.75">
      <c r="A175" s="317">
        <v>6624</v>
      </c>
      <c r="B175" s="321" t="s">
        <v>721</v>
      </c>
      <c r="C175" s="317">
        <v>6624</v>
      </c>
    </row>
    <row r="176" spans="1:3" ht="15.75">
      <c r="A176" s="317">
        <v>6625</v>
      </c>
      <c r="B176" s="322" t="s">
        <v>722</v>
      </c>
      <c r="C176" s="317">
        <v>6625</v>
      </c>
    </row>
    <row r="177" spans="1:3" ht="15.75">
      <c r="A177" s="317">
        <v>6626</v>
      </c>
      <c r="B177" s="322" t="s">
        <v>1688</v>
      </c>
      <c r="C177" s="317">
        <v>6626</v>
      </c>
    </row>
    <row r="178" spans="1:3" ht="15.75">
      <c r="A178" s="317">
        <v>6627</v>
      </c>
      <c r="B178" s="322" t="s">
        <v>1689</v>
      </c>
      <c r="C178" s="317">
        <v>6627</v>
      </c>
    </row>
    <row r="179" spans="1:3" ht="15.75">
      <c r="A179" s="317">
        <v>6628</v>
      </c>
      <c r="B179" s="328" t="s">
        <v>1690</v>
      </c>
      <c r="C179" s="317">
        <v>6628</v>
      </c>
    </row>
    <row r="180" spans="1:3" ht="15.75">
      <c r="A180" s="317">
        <v>6629</v>
      </c>
      <c r="B180" s="333" t="s">
        <v>1691</v>
      </c>
      <c r="C180" s="317">
        <v>6629</v>
      </c>
    </row>
    <row r="181" spans="1:3" ht="15.75">
      <c r="A181" s="334">
        <v>7701</v>
      </c>
      <c r="B181" s="320" t="s">
        <v>1692</v>
      </c>
      <c r="C181" s="334">
        <v>7701</v>
      </c>
    </row>
    <row r="182" spans="1:3" ht="15.75">
      <c r="A182" s="317">
        <v>7708</v>
      </c>
      <c r="B182" s="320" t="s">
        <v>1693</v>
      </c>
      <c r="C182" s="317">
        <v>7708</v>
      </c>
    </row>
    <row r="183" spans="1:3" ht="15.75">
      <c r="A183" s="317">
        <v>7711</v>
      </c>
      <c r="B183" s="323" t="s">
        <v>1694</v>
      </c>
      <c r="C183" s="317">
        <v>7711</v>
      </c>
    </row>
    <row r="184" spans="1:3" ht="15.75">
      <c r="A184" s="317">
        <v>7712</v>
      </c>
      <c r="B184" s="320" t="s">
        <v>1695</v>
      </c>
      <c r="C184" s="317">
        <v>7712</v>
      </c>
    </row>
    <row r="185" spans="1:3" ht="15.75">
      <c r="A185" s="317">
        <v>7713</v>
      </c>
      <c r="B185" s="335" t="s">
        <v>1696</v>
      </c>
      <c r="C185" s="317">
        <v>7713</v>
      </c>
    </row>
    <row r="186" spans="1:3" ht="15.75">
      <c r="A186" s="317">
        <v>7714</v>
      </c>
      <c r="B186" s="319" t="s">
        <v>1697</v>
      </c>
      <c r="C186" s="317">
        <v>7714</v>
      </c>
    </row>
    <row r="187" spans="1:3" ht="15.75">
      <c r="A187" s="317">
        <v>7718</v>
      </c>
      <c r="B187" s="320" t="s">
        <v>1698</v>
      </c>
      <c r="C187" s="317">
        <v>7718</v>
      </c>
    </row>
    <row r="188" spans="1:3" ht="15.75">
      <c r="A188" s="317">
        <v>7719</v>
      </c>
      <c r="B188" s="321" t="s">
        <v>1699</v>
      </c>
      <c r="C188" s="317">
        <v>7719</v>
      </c>
    </row>
    <row r="189" spans="1:3" ht="15.75">
      <c r="A189" s="317">
        <v>7731</v>
      </c>
      <c r="B189" s="320" t="s">
        <v>1700</v>
      </c>
      <c r="C189" s="317">
        <v>7731</v>
      </c>
    </row>
    <row r="190" spans="1:3" ht="15.75">
      <c r="A190" s="317">
        <v>7732</v>
      </c>
      <c r="B190" s="321" t="s">
        <v>1701</v>
      </c>
      <c r="C190" s="317">
        <v>7732</v>
      </c>
    </row>
    <row r="191" spans="1:3" ht="15.75">
      <c r="A191" s="317">
        <v>7733</v>
      </c>
      <c r="B191" s="321" t="s">
        <v>1702</v>
      </c>
      <c r="C191" s="317">
        <v>7733</v>
      </c>
    </row>
    <row r="192" spans="1:3" ht="15.75">
      <c r="A192" s="317">
        <v>7735</v>
      </c>
      <c r="B192" s="321" t="s">
        <v>1703</v>
      </c>
      <c r="C192" s="317">
        <v>7735</v>
      </c>
    </row>
    <row r="193" spans="1:3" ht="15.75">
      <c r="A193" s="317">
        <v>7736</v>
      </c>
      <c r="B193" s="320" t="s">
        <v>1704</v>
      </c>
      <c r="C193" s="317">
        <v>7736</v>
      </c>
    </row>
    <row r="194" spans="1:3" ht="15.75">
      <c r="A194" s="317">
        <v>7737</v>
      </c>
      <c r="B194" s="321" t="s">
        <v>1705</v>
      </c>
      <c r="C194" s="317">
        <v>7737</v>
      </c>
    </row>
    <row r="195" spans="1:3" ht="15.75">
      <c r="A195" s="317">
        <v>7738</v>
      </c>
      <c r="B195" s="321" t="s">
        <v>1706</v>
      </c>
      <c r="C195" s="317">
        <v>7738</v>
      </c>
    </row>
    <row r="196" spans="1:3" ht="15.75">
      <c r="A196" s="317">
        <v>7739</v>
      </c>
      <c r="B196" s="325" t="s">
        <v>1707</v>
      </c>
      <c r="C196" s="317">
        <v>7739</v>
      </c>
    </row>
    <row r="197" spans="1:3" ht="15.75">
      <c r="A197" s="317">
        <v>7740</v>
      </c>
      <c r="B197" s="325" t="s">
        <v>1708</v>
      </c>
      <c r="C197" s="317">
        <v>7740</v>
      </c>
    </row>
    <row r="198" spans="1:3" ht="15.75">
      <c r="A198" s="317">
        <v>7741</v>
      </c>
      <c r="B198" s="321" t="s">
        <v>1709</v>
      </c>
      <c r="C198" s="317">
        <v>7741</v>
      </c>
    </row>
    <row r="199" spans="1:3" ht="15.75">
      <c r="A199" s="317">
        <v>7742</v>
      </c>
      <c r="B199" s="321" t="s">
        <v>1710</v>
      </c>
      <c r="C199" s="317">
        <v>7742</v>
      </c>
    </row>
    <row r="200" spans="1:3" ht="15.75">
      <c r="A200" s="317">
        <v>7743</v>
      </c>
      <c r="B200" s="321" t="s">
        <v>1711</v>
      </c>
      <c r="C200" s="317">
        <v>7743</v>
      </c>
    </row>
    <row r="201" spans="1:3" ht="15.75">
      <c r="A201" s="317">
        <v>7744</v>
      </c>
      <c r="B201" s="333" t="s">
        <v>1712</v>
      </c>
      <c r="C201" s="317">
        <v>7744</v>
      </c>
    </row>
    <row r="202" spans="1:3" ht="15.75">
      <c r="A202" s="317">
        <v>7745</v>
      </c>
      <c r="B202" s="321" t="s">
        <v>1713</v>
      </c>
      <c r="C202" s="317">
        <v>7745</v>
      </c>
    </row>
    <row r="203" spans="1:3" ht="15.75">
      <c r="A203" s="317">
        <v>7746</v>
      </c>
      <c r="B203" s="321" t="s">
        <v>1714</v>
      </c>
      <c r="C203" s="317">
        <v>7746</v>
      </c>
    </row>
    <row r="204" spans="1:3" ht="15.75">
      <c r="A204" s="317">
        <v>7747</v>
      </c>
      <c r="B204" s="320" t="s">
        <v>1715</v>
      </c>
      <c r="C204" s="317">
        <v>7747</v>
      </c>
    </row>
    <row r="205" spans="1:3" ht="15.75">
      <c r="A205" s="317">
        <v>7748</v>
      </c>
      <c r="B205" s="323" t="s">
        <v>1716</v>
      </c>
      <c r="C205" s="317">
        <v>7748</v>
      </c>
    </row>
    <row r="206" spans="1:3" ht="15.75">
      <c r="A206" s="317">
        <v>7751</v>
      </c>
      <c r="B206" s="321" t="s">
        <v>1717</v>
      </c>
      <c r="C206" s="317">
        <v>7751</v>
      </c>
    </row>
    <row r="207" spans="1:3" ht="15.75">
      <c r="A207" s="317">
        <v>7752</v>
      </c>
      <c r="B207" s="321" t="s">
        <v>1718</v>
      </c>
      <c r="C207" s="317">
        <v>7752</v>
      </c>
    </row>
    <row r="208" spans="1:3" ht="15.75">
      <c r="A208" s="317">
        <v>7755</v>
      </c>
      <c r="B208" s="322" t="s">
        <v>1719</v>
      </c>
      <c r="C208" s="317">
        <v>7755</v>
      </c>
    </row>
    <row r="209" spans="1:3" ht="15.75">
      <c r="A209" s="317">
        <v>7758</v>
      </c>
      <c r="B209" s="320" t="s">
        <v>1720</v>
      </c>
      <c r="C209" s="317">
        <v>7758</v>
      </c>
    </row>
    <row r="210" spans="1:3" ht="15.75">
      <c r="A210" s="317">
        <v>7759</v>
      </c>
      <c r="B210" s="321" t="s">
        <v>1721</v>
      </c>
      <c r="C210" s="317">
        <v>7759</v>
      </c>
    </row>
    <row r="211" spans="1:3" ht="15.75">
      <c r="A211" s="317">
        <v>7761</v>
      </c>
      <c r="B211" s="320" t="s">
        <v>1722</v>
      </c>
      <c r="C211" s="317">
        <v>7761</v>
      </c>
    </row>
    <row r="212" spans="1:3" ht="15.75">
      <c r="A212" s="317">
        <v>7762</v>
      </c>
      <c r="B212" s="320" t="s">
        <v>1723</v>
      </c>
      <c r="C212" s="317">
        <v>7762</v>
      </c>
    </row>
    <row r="213" spans="1:3" ht="15.75">
      <c r="A213" s="317">
        <v>7768</v>
      </c>
      <c r="B213" s="320" t="s">
        <v>1724</v>
      </c>
      <c r="C213" s="317">
        <v>7768</v>
      </c>
    </row>
    <row r="214" spans="1:3" ht="15.75">
      <c r="A214" s="317">
        <v>8801</v>
      </c>
      <c r="B214" s="323" t="s">
        <v>1725</v>
      </c>
      <c r="C214" s="317">
        <v>8801</v>
      </c>
    </row>
    <row r="215" spans="1:3" ht="15.75">
      <c r="A215" s="317">
        <v>8802</v>
      </c>
      <c r="B215" s="320" t="s">
        <v>1726</v>
      </c>
      <c r="C215" s="317">
        <v>8802</v>
      </c>
    </row>
    <row r="216" spans="1:3" ht="15.75">
      <c r="A216" s="317">
        <v>8803</v>
      </c>
      <c r="B216" s="320" t="s">
        <v>1727</v>
      </c>
      <c r="C216" s="317">
        <v>8803</v>
      </c>
    </row>
    <row r="217" spans="1:3" ht="15.75">
      <c r="A217" s="317">
        <v>8804</v>
      </c>
      <c r="B217" s="320" t="s">
        <v>1728</v>
      </c>
      <c r="C217" s="317">
        <v>8804</v>
      </c>
    </row>
    <row r="218" spans="1:3" ht="15.75">
      <c r="A218" s="317">
        <v>8805</v>
      </c>
      <c r="B218" s="322" t="s">
        <v>1729</v>
      </c>
      <c r="C218" s="317">
        <v>8805</v>
      </c>
    </row>
    <row r="219" spans="1:3" ht="15.75">
      <c r="A219" s="317">
        <v>8807</v>
      </c>
      <c r="B219" s="328" t="s">
        <v>1730</v>
      </c>
      <c r="C219" s="317">
        <v>8807</v>
      </c>
    </row>
    <row r="220" spans="1:3" ht="15.75">
      <c r="A220" s="317">
        <v>8808</v>
      </c>
      <c r="B220" s="321" t="s">
        <v>1731</v>
      </c>
      <c r="C220" s="317">
        <v>8808</v>
      </c>
    </row>
    <row r="221" spans="1:3" ht="15.75">
      <c r="A221" s="317">
        <v>8809</v>
      </c>
      <c r="B221" s="321" t="s">
        <v>1732</v>
      </c>
      <c r="C221" s="317">
        <v>8809</v>
      </c>
    </row>
    <row r="222" spans="1:3" ht="15.75">
      <c r="A222" s="317">
        <v>8811</v>
      </c>
      <c r="B222" s="320" t="s">
        <v>1733</v>
      </c>
      <c r="C222" s="317">
        <v>8811</v>
      </c>
    </row>
    <row r="223" spans="1:3" ht="15.75">
      <c r="A223" s="317">
        <v>8813</v>
      </c>
      <c r="B223" s="321" t="s">
        <v>1734</v>
      </c>
      <c r="C223" s="317">
        <v>8813</v>
      </c>
    </row>
    <row r="224" spans="1:3" ht="15.75">
      <c r="A224" s="317">
        <v>8814</v>
      </c>
      <c r="B224" s="320" t="s">
        <v>1735</v>
      </c>
      <c r="C224" s="317">
        <v>8814</v>
      </c>
    </row>
    <row r="225" spans="1:3" ht="15.75">
      <c r="A225" s="317">
        <v>8815</v>
      </c>
      <c r="B225" s="320" t="s">
        <v>1736</v>
      </c>
      <c r="C225" s="317">
        <v>8815</v>
      </c>
    </row>
    <row r="226" spans="1:3" ht="15.75">
      <c r="A226" s="317">
        <v>8816</v>
      </c>
      <c r="B226" s="321" t="s">
        <v>1737</v>
      </c>
      <c r="C226" s="317">
        <v>8816</v>
      </c>
    </row>
    <row r="227" spans="1:3" ht="15.75">
      <c r="A227" s="317">
        <v>8817</v>
      </c>
      <c r="B227" s="321" t="s">
        <v>1738</v>
      </c>
      <c r="C227" s="317">
        <v>8817</v>
      </c>
    </row>
    <row r="228" spans="1:3" ht="15.75">
      <c r="A228" s="317">
        <v>8821</v>
      </c>
      <c r="B228" s="321" t="s">
        <v>1739</v>
      </c>
      <c r="C228" s="317">
        <v>8821</v>
      </c>
    </row>
    <row r="229" spans="1:3" ht="15.75">
      <c r="A229" s="317">
        <v>8824</v>
      </c>
      <c r="B229" s="323" t="s">
        <v>1740</v>
      </c>
      <c r="C229" s="317">
        <v>8824</v>
      </c>
    </row>
    <row r="230" spans="1:3" ht="15.75">
      <c r="A230" s="317">
        <v>8825</v>
      </c>
      <c r="B230" s="323" t="s">
        <v>1741</v>
      </c>
      <c r="C230" s="317">
        <v>8825</v>
      </c>
    </row>
    <row r="231" spans="1:3" ht="15.75">
      <c r="A231" s="317">
        <v>8826</v>
      </c>
      <c r="B231" s="323" t="s">
        <v>1742</v>
      </c>
      <c r="C231" s="317">
        <v>8826</v>
      </c>
    </row>
    <row r="232" spans="1:3" ht="15.75">
      <c r="A232" s="317">
        <v>8827</v>
      </c>
      <c r="B232" s="323" t="s">
        <v>1743</v>
      </c>
      <c r="C232" s="317">
        <v>8827</v>
      </c>
    </row>
    <row r="233" spans="1:3" ht="15.75">
      <c r="A233" s="317">
        <v>8828</v>
      </c>
      <c r="B233" s="320" t="s">
        <v>1744</v>
      </c>
      <c r="C233" s="317">
        <v>8828</v>
      </c>
    </row>
    <row r="234" spans="1:3" ht="15.75">
      <c r="A234" s="317">
        <v>8829</v>
      </c>
      <c r="B234" s="320" t="s">
        <v>1745</v>
      </c>
      <c r="C234" s="317">
        <v>8829</v>
      </c>
    </row>
    <row r="235" spans="1:3" ht="15.75">
      <c r="A235" s="317">
        <v>8831</v>
      </c>
      <c r="B235" s="320" t="s">
        <v>1746</v>
      </c>
      <c r="C235" s="317">
        <v>8831</v>
      </c>
    </row>
    <row r="236" spans="1:3" ht="15.75">
      <c r="A236" s="317">
        <v>8832</v>
      </c>
      <c r="B236" s="321" t="s">
        <v>1747</v>
      </c>
      <c r="C236" s="317">
        <v>8832</v>
      </c>
    </row>
    <row r="237" spans="1:3" ht="15.75">
      <c r="A237" s="317">
        <v>8833</v>
      </c>
      <c r="B237" s="320" t="s">
        <v>1748</v>
      </c>
      <c r="C237" s="317">
        <v>8833</v>
      </c>
    </row>
    <row r="238" spans="1:3" ht="15.75">
      <c r="A238" s="317">
        <v>8834</v>
      </c>
      <c r="B238" s="321" t="s">
        <v>1749</v>
      </c>
      <c r="C238" s="317">
        <v>8834</v>
      </c>
    </row>
    <row r="239" spans="1:3" ht="15.75">
      <c r="A239" s="317">
        <v>8835</v>
      </c>
      <c r="B239" s="321" t="s">
        <v>1750</v>
      </c>
      <c r="C239" s="317">
        <v>8835</v>
      </c>
    </row>
    <row r="240" spans="1:3" ht="15.75">
      <c r="A240" s="317">
        <v>8836</v>
      </c>
      <c r="B240" s="320" t="s">
        <v>1751</v>
      </c>
      <c r="C240" s="317">
        <v>8836</v>
      </c>
    </row>
    <row r="241" spans="1:3" ht="15.75">
      <c r="A241" s="317">
        <v>8837</v>
      </c>
      <c r="B241" s="320" t="s">
        <v>1752</v>
      </c>
      <c r="C241" s="317">
        <v>8837</v>
      </c>
    </row>
    <row r="242" spans="1:3" ht="15.75">
      <c r="A242" s="317">
        <v>8838</v>
      </c>
      <c r="B242" s="320" t="s">
        <v>1753</v>
      </c>
      <c r="C242" s="317">
        <v>8838</v>
      </c>
    </row>
    <row r="243" spans="1:3" ht="15.75">
      <c r="A243" s="317">
        <v>8839</v>
      </c>
      <c r="B243" s="321" t="s">
        <v>1754</v>
      </c>
      <c r="C243" s="317">
        <v>8839</v>
      </c>
    </row>
    <row r="244" spans="1:3" ht="15.75">
      <c r="A244" s="317">
        <v>8845</v>
      </c>
      <c r="B244" s="322" t="s">
        <v>1755</v>
      </c>
      <c r="C244" s="317">
        <v>8845</v>
      </c>
    </row>
    <row r="245" spans="1:3" ht="15.75">
      <c r="A245" s="317">
        <v>8848</v>
      </c>
      <c r="B245" s="328" t="s">
        <v>1756</v>
      </c>
      <c r="C245" s="317">
        <v>8848</v>
      </c>
    </row>
    <row r="246" spans="1:3" ht="15.75">
      <c r="A246" s="317">
        <v>8849</v>
      </c>
      <c r="B246" s="320" t="s">
        <v>1757</v>
      </c>
      <c r="C246" s="317">
        <v>8849</v>
      </c>
    </row>
    <row r="247" spans="1:3" ht="15.75">
      <c r="A247" s="317">
        <v>8851</v>
      </c>
      <c r="B247" s="320" t="s">
        <v>1758</v>
      </c>
      <c r="C247" s="317">
        <v>8851</v>
      </c>
    </row>
    <row r="248" spans="1:3" ht="15.75">
      <c r="A248" s="317">
        <v>8852</v>
      </c>
      <c r="B248" s="320" t="s">
        <v>1759</v>
      </c>
      <c r="C248" s="317">
        <v>8852</v>
      </c>
    </row>
    <row r="249" spans="1:3" ht="15.75">
      <c r="A249" s="317">
        <v>8853</v>
      </c>
      <c r="B249" s="320" t="s">
        <v>1760</v>
      </c>
      <c r="C249" s="317">
        <v>8853</v>
      </c>
    </row>
    <row r="250" spans="1:3" ht="15.75">
      <c r="A250" s="317">
        <v>8855</v>
      </c>
      <c r="B250" s="322" t="s">
        <v>1761</v>
      </c>
      <c r="C250" s="317">
        <v>8855</v>
      </c>
    </row>
    <row r="251" spans="1:3" ht="15.75">
      <c r="A251" s="317">
        <v>8858</v>
      </c>
      <c r="B251" s="333" t="s">
        <v>1762</v>
      </c>
      <c r="C251" s="317">
        <v>8858</v>
      </c>
    </row>
    <row r="252" spans="1:3" ht="15.75">
      <c r="A252" s="317">
        <v>8859</v>
      </c>
      <c r="B252" s="321" t="s">
        <v>1763</v>
      </c>
      <c r="C252" s="317">
        <v>8859</v>
      </c>
    </row>
    <row r="253" spans="1:3" ht="15.75">
      <c r="A253" s="317">
        <v>8861</v>
      </c>
      <c r="B253" s="320" t="s">
        <v>1764</v>
      </c>
      <c r="C253" s="317">
        <v>8861</v>
      </c>
    </row>
    <row r="254" spans="1:3" ht="15.75">
      <c r="A254" s="317">
        <v>8862</v>
      </c>
      <c r="B254" s="321" t="s">
        <v>1765</v>
      </c>
      <c r="C254" s="317">
        <v>8862</v>
      </c>
    </row>
    <row r="255" spans="1:3" ht="15.75">
      <c r="A255" s="317">
        <v>8863</v>
      </c>
      <c r="B255" s="321" t="s">
        <v>1766</v>
      </c>
      <c r="C255" s="317">
        <v>8863</v>
      </c>
    </row>
    <row r="256" spans="1:3" ht="15.75">
      <c r="A256" s="317">
        <v>8864</v>
      </c>
      <c r="B256" s="320" t="s">
        <v>1767</v>
      </c>
      <c r="C256" s="317">
        <v>8864</v>
      </c>
    </row>
    <row r="257" spans="1:3" ht="15.75">
      <c r="A257" s="317">
        <v>8865</v>
      </c>
      <c r="B257" s="321" t="s">
        <v>1768</v>
      </c>
      <c r="C257" s="317">
        <v>8865</v>
      </c>
    </row>
    <row r="258" spans="1:3" ht="15.75">
      <c r="A258" s="317">
        <v>8866</v>
      </c>
      <c r="B258" s="321" t="s">
        <v>1410</v>
      </c>
      <c r="C258" s="317">
        <v>8866</v>
      </c>
    </row>
    <row r="259" spans="1:3" ht="15.75">
      <c r="A259" s="317">
        <v>8867</v>
      </c>
      <c r="B259" s="321" t="s">
        <v>1411</v>
      </c>
      <c r="C259" s="317">
        <v>8867</v>
      </c>
    </row>
    <row r="260" spans="1:3" ht="15.75">
      <c r="A260" s="317">
        <v>8868</v>
      </c>
      <c r="B260" s="321" t="s">
        <v>1412</v>
      </c>
      <c r="C260" s="317">
        <v>8868</v>
      </c>
    </row>
    <row r="261" spans="1:3" ht="15.75">
      <c r="A261" s="317">
        <v>8869</v>
      </c>
      <c r="B261" s="320" t="s">
        <v>1413</v>
      </c>
      <c r="C261" s="317">
        <v>8869</v>
      </c>
    </row>
    <row r="262" spans="1:3" ht="15.75">
      <c r="A262" s="317">
        <v>8871</v>
      </c>
      <c r="B262" s="321" t="s">
        <v>1414</v>
      </c>
      <c r="C262" s="317">
        <v>8871</v>
      </c>
    </row>
    <row r="263" spans="1:3" ht="15.75">
      <c r="A263" s="317">
        <v>8872</v>
      </c>
      <c r="B263" s="321" t="s">
        <v>1776</v>
      </c>
      <c r="C263" s="317">
        <v>8872</v>
      </c>
    </row>
    <row r="264" spans="1:3" ht="15.75">
      <c r="A264" s="317">
        <v>8873</v>
      </c>
      <c r="B264" s="321" t="s">
        <v>1777</v>
      </c>
      <c r="C264" s="317">
        <v>8873</v>
      </c>
    </row>
    <row r="265" spans="1:3" ht="15.75">
      <c r="A265" s="317">
        <v>8875</v>
      </c>
      <c r="B265" s="321" t="s">
        <v>1778</v>
      </c>
      <c r="C265" s="317">
        <v>8875</v>
      </c>
    </row>
    <row r="266" spans="1:3" ht="15.75">
      <c r="A266" s="317">
        <v>8876</v>
      </c>
      <c r="B266" s="321" t="s">
        <v>1779</v>
      </c>
      <c r="C266" s="317">
        <v>8876</v>
      </c>
    </row>
    <row r="267" spans="1:3" ht="15.75">
      <c r="A267" s="317">
        <v>8877</v>
      </c>
      <c r="B267" s="320" t="s">
        <v>1780</v>
      </c>
      <c r="C267" s="317">
        <v>8877</v>
      </c>
    </row>
    <row r="268" spans="1:3" ht="15.75">
      <c r="A268" s="317">
        <v>8878</v>
      </c>
      <c r="B268" s="333" t="s">
        <v>1781</v>
      </c>
      <c r="C268" s="317">
        <v>8878</v>
      </c>
    </row>
    <row r="269" spans="1:3" ht="15.75">
      <c r="A269" s="317">
        <v>8885</v>
      </c>
      <c r="B269" s="323" t="s">
        <v>1782</v>
      </c>
      <c r="C269" s="317">
        <v>8885</v>
      </c>
    </row>
    <row r="270" spans="1:3" ht="15.75">
      <c r="A270" s="317">
        <v>8888</v>
      </c>
      <c r="B270" s="320" t="s">
        <v>1783</v>
      </c>
      <c r="C270" s="317">
        <v>8888</v>
      </c>
    </row>
    <row r="271" spans="1:3" ht="15.75">
      <c r="A271" s="317">
        <v>8897</v>
      </c>
      <c r="B271" s="320" t="s">
        <v>1784</v>
      </c>
      <c r="C271" s="317">
        <v>8897</v>
      </c>
    </row>
    <row r="272" spans="1:3" ht="15.75">
      <c r="A272" s="317">
        <v>8898</v>
      </c>
      <c r="B272" s="320" t="s">
        <v>1785</v>
      </c>
      <c r="C272" s="317">
        <v>8898</v>
      </c>
    </row>
    <row r="273" spans="1:3" ht="15.75">
      <c r="A273" s="317">
        <v>9910</v>
      </c>
      <c r="B273" s="323" t="s">
        <v>1786</v>
      </c>
      <c r="C273" s="317">
        <v>9910</v>
      </c>
    </row>
    <row r="274" spans="1:3" ht="15.75">
      <c r="A274" s="317">
        <v>9997</v>
      </c>
      <c r="B274" s="320" t="s">
        <v>1787</v>
      </c>
      <c r="C274" s="317">
        <v>9997</v>
      </c>
    </row>
    <row r="275" spans="1:3" ht="15.75">
      <c r="A275" s="317">
        <v>9998</v>
      </c>
      <c r="B275" s="320" t="s">
        <v>1788</v>
      </c>
      <c r="C275" s="317">
        <v>9998</v>
      </c>
    </row>
    <row r="276" ht="14.25"/>
    <row r="277" ht="14.25"/>
    <row r="278" ht="14.25"/>
    <row r="279" ht="14.25"/>
    <row r="280" spans="1:2" ht="14.25">
      <c r="A280" s="238" t="s">
        <v>318</v>
      </c>
      <c r="B280" s="239" t="s">
        <v>323</v>
      </c>
    </row>
    <row r="281" spans="1:2" ht="14.25">
      <c r="A281" s="311" t="s">
        <v>1789</v>
      </c>
      <c r="B281" s="312"/>
    </row>
    <row r="282" spans="1:2" ht="14.25">
      <c r="A282" s="313" t="s">
        <v>1790</v>
      </c>
      <c r="B282" s="314" t="s">
        <v>1791</v>
      </c>
    </row>
    <row r="283" spans="1:2" ht="14.25">
      <c r="A283" s="313" t="s">
        <v>1792</v>
      </c>
      <c r="B283" s="314" t="s">
        <v>1793</v>
      </c>
    </row>
    <row r="284" spans="1:2" ht="14.25">
      <c r="A284" s="313" t="s">
        <v>1794</v>
      </c>
      <c r="B284" s="314" t="s">
        <v>1795</v>
      </c>
    </row>
    <row r="285" spans="1:2" ht="14.25">
      <c r="A285" s="313" t="s">
        <v>1796</v>
      </c>
      <c r="B285" s="314" t="s">
        <v>1797</v>
      </c>
    </row>
    <row r="286" spans="1:2" ht="14.25">
      <c r="A286" s="313" t="s">
        <v>1798</v>
      </c>
      <c r="B286" s="314" t="s">
        <v>1799</v>
      </c>
    </row>
    <row r="287" spans="1:2" ht="14.25">
      <c r="A287" s="313" t="s">
        <v>1800</v>
      </c>
      <c r="B287" s="314" t="s">
        <v>1801</v>
      </c>
    </row>
    <row r="288" spans="1:2" ht="14.25">
      <c r="A288" s="313" t="s">
        <v>1802</v>
      </c>
      <c r="B288" s="314" t="s">
        <v>1803</v>
      </c>
    </row>
    <row r="289" spans="1:2" ht="14.25">
      <c r="A289" s="313" t="s">
        <v>1804</v>
      </c>
      <c r="B289" s="314" t="s">
        <v>1805</v>
      </c>
    </row>
    <row r="290" spans="1:2" ht="14.25">
      <c r="A290" s="313" t="s">
        <v>1806</v>
      </c>
      <c r="B290" s="314" t="s">
        <v>1807</v>
      </c>
    </row>
    <row r="291" ht="14.25"/>
    <row r="292" ht="14.25"/>
    <row r="293" spans="1:2" ht="14.25">
      <c r="A293" s="238" t="s">
        <v>318</v>
      </c>
      <c r="B293" s="239" t="s">
        <v>322</v>
      </c>
    </row>
    <row r="294" ht="15.75">
      <c r="B294" s="216" t="s">
        <v>319</v>
      </c>
    </row>
    <row r="295" ht="18.75" thickBot="1">
      <c r="B295" s="216" t="s">
        <v>320</v>
      </c>
    </row>
    <row r="296" spans="1:2" ht="16.5">
      <c r="A296" s="240" t="s">
        <v>1808</v>
      </c>
      <c r="B296" s="241" t="s">
        <v>1809</v>
      </c>
    </row>
    <row r="297" spans="1:2" ht="16.5">
      <c r="A297" s="242" t="s">
        <v>1810</v>
      </c>
      <c r="B297" s="243" t="s">
        <v>1811</v>
      </c>
    </row>
    <row r="298" spans="1:2" ht="16.5">
      <c r="A298" s="242" t="s">
        <v>1812</v>
      </c>
      <c r="B298" s="244" t="s">
        <v>1813</v>
      </c>
    </row>
    <row r="299" spans="1:2" ht="16.5">
      <c r="A299" s="242" t="s">
        <v>1814</v>
      </c>
      <c r="B299" s="244" t="s">
        <v>1815</v>
      </c>
    </row>
    <row r="300" spans="1:2" ht="16.5">
      <c r="A300" s="242" t="s">
        <v>1816</v>
      </c>
      <c r="B300" s="244" t="s">
        <v>1817</v>
      </c>
    </row>
    <row r="301" spans="1:2" ht="16.5">
      <c r="A301" s="242" t="s">
        <v>1818</v>
      </c>
      <c r="B301" s="244" t="s">
        <v>1819</v>
      </c>
    </row>
    <row r="302" spans="1:2" ht="16.5">
      <c r="A302" s="242" t="s">
        <v>1820</v>
      </c>
      <c r="B302" s="244" t="s">
        <v>1821</v>
      </c>
    </row>
    <row r="303" spans="1:2" ht="16.5">
      <c r="A303" s="242" t="s">
        <v>1822</v>
      </c>
      <c r="B303" s="244" t="s">
        <v>1823</v>
      </c>
    </row>
    <row r="304" spans="1:2" ht="16.5">
      <c r="A304" s="242" t="s">
        <v>1824</v>
      </c>
      <c r="B304" s="244" t="s">
        <v>1825</v>
      </c>
    </row>
    <row r="305" spans="1:2" ht="16.5">
      <c r="A305" s="242" t="s">
        <v>1826</v>
      </c>
      <c r="B305" s="244" t="s">
        <v>1827</v>
      </c>
    </row>
    <row r="306" spans="1:2" ht="16.5">
      <c r="A306" s="242" t="s">
        <v>1828</v>
      </c>
      <c r="B306" s="244" t="s">
        <v>1829</v>
      </c>
    </row>
    <row r="307" spans="1:2" ht="16.5">
      <c r="A307" s="242" t="s">
        <v>1830</v>
      </c>
      <c r="B307" s="245" t="s">
        <v>1831</v>
      </c>
    </row>
    <row r="308" spans="1:2" ht="16.5">
      <c r="A308" s="242" t="s">
        <v>1832</v>
      </c>
      <c r="B308" s="245" t="s">
        <v>1833</v>
      </c>
    </row>
    <row r="309" spans="1:2" ht="16.5">
      <c r="A309" s="242" t="s">
        <v>1834</v>
      </c>
      <c r="B309" s="244" t="s">
        <v>1835</v>
      </c>
    </row>
    <row r="310" spans="1:2" ht="16.5">
      <c r="A310" s="242" t="s">
        <v>1836</v>
      </c>
      <c r="B310" s="244" t="s">
        <v>1837</v>
      </c>
    </row>
    <row r="311" spans="1:2" ht="16.5">
      <c r="A311" s="242" t="s">
        <v>1838</v>
      </c>
      <c r="B311" s="244" t="s">
        <v>1839</v>
      </c>
    </row>
    <row r="312" spans="1:2" ht="16.5">
      <c r="A312" s="242" t="s">
        <v>1840</v>
      </c>
      <c r="B312" s="244" t="s">
        <v>344</v>
      </c>
    </row>
    <row r="313" spans="1:2" ht="16.5">
      <c r="A313" s="242" t="s">
        <v>1841</v>
      </c>
      <c r="B313" s="244" t="s">
        <v>347</v>
      </c>
    </row>
    <row r="314" spans="1:2" ht="16.5">
      <c r="A314" s="246" t="s">
        <v>1842</v>
      </c>
      <c r="B314" s="244" t="s">
        <v>1843</v>
      </c>
    </row>
    <row r="315" spans="1:2" ht="16.5">
      <c r="A315" s="246" t="s">
        <v>1844</v>
      </c>
      <c r="B315" s="244" t="s">
        <v>1845</v>
      </c>
    </row>
    <row r="316" spans="1:2" ht="16.5">
      <c r="A316" s="246" t="s">
        <v>348</v>
      </c>
      <c r="B316" s="244" t="s">
        <v>349</v>
      </c>
    </row>
    <row r="317" spans="1:2" ht="16.5">
      <c r="A317" s="246" t="s">
        <v>1846</v>
      </c>
      <c r="B317" s="244" t="s">
        <v>1847</v>
      </c>
    </row>
    <row r="318" spans="1:2" s="217" customFormat="1" ht="16.5">
      <c r="A318" s="246" t="s">
        <v>1848</v>
      </c>
      <c r="B318" s="244" t="s">
        <v>1849</v>
      </c>
    </row>
    <row r="319" spans="1:2" ht="30">
      <c r="A319" s="248" t="s">
        <v>1850</v>
      </c>
      <c r="B319" s="249" t="s">
        <v>495</v>
      </c>
    </row>
    <row r="320" spans="1:2" ht="16.5">
      <c r="A320" s="250" t="s">
        <v>496</v>
      </c>
      <c r="B320" s="251" t="s">
        <v>497</v>
      </c>
    </row>
    <row r="321" spans="1:2" ht="16.5">
      <c r="A321" s="250" t="s">
        <v>498</v>
      </c>
      <c r="B321" s="251" t="s">
        <v>499</v>
      </c>
    </row>
    <row r="322" spans="1:2" ht="16.5">
      <c r="A322" s="246" t="s">
        <v>500</v>
      </c>
      <c r="B322" s="244" t="s">
        <v>501</v>
      </c>
    </row>
    <row r="323" spans="1:2" ht="16.5">
      <c r="A323" s="246" t="s">
        <v>502</v>
      </c>
      <c r="B323" s="244" t="s">
        <v>503</v>
      </c>
    </row>
    <row r="324" spans="1:2" ht="16.5">
      <c r="A324" s="246" t="s">
        <v>504</v>
      </c>
      <c r="B324" s="244" t="s">
        <v>505</v>
      </c>
    </row>
    <row r="325" spans="1:2" ht="16.5">
      <c r="A325" s="246" t="s">
        <v>506</v>
      </c>
      <c r="B325" s="244" t="s">
        <v>507</v>
      </c>
    </row>
    <row r="326" spans="1:2" ht="16.5">
      <c r="A326" s="246" t="s">
        <v>508</v>
      </c>
      <c r="B326" s="244" t="s">
        <v>509</v>
      </c>
    </row>
    <row r="327" spans="1:2" ht="16.5">
      <c r="A327" s="246" t="s">
        <v>510</v>
      </c>
      <c r="B327" s="244" t="s">
        <v>511</v>
      </c>
    </row>
    <row r="328" spans="1:2" ht="16.5">
      <c r="A328" s="246" t="s">
        <v>512</v>
      </c>
      <c r="B328" s="251" t="s">
        <v>513</v>
      </c>
    </row>
    <row r="329" spans="1:2" ht="16.5">
      <c r="A329" s="246" t="s">
        <v>514</v>
      </c>
      <c r="B329" s="251" t="s">
        <v>515</v>
      </c>
    </row>
    <row r="330" spans="1:2" ht="16.5">
      <c r="A330" s="246" t="s">
        <v>516</v>
      </c>
      <c r="B330" s="251" t="s">
        <v>517</v>
      </c>
    </row>
    <row r="331" spans="1:2" ht="16.5">
      <c r="A331" s="246" t="s">
        <v>518</v>
      </c>
      <c r="B331" s="244" t="s">
        <v>519</v>
      </c>
    </row>
    <row r="332" spans="1:2" ht="16.5">
      <c r="A332" s="246" t="s">
        <v>520</v>
      </c>
      <c r="B332" s="244" t="s">
        <v>521</v>
      </c>
    </row>
    <row r="333" spans="1:2" ht="16.5">
      <c r="A333" s="246" t="s">
        <v>522</v>
      </c>
      <c r="B333" s="251" t="s">
        <v>523</v>
      </c>
    </row>
    <row r="334" spans="1:2" ht="16.5">
      <c r="A334" s="246" t="s">
        <v>524</v>
      </c>
      <c r="B334" s="244" t="s">
        <v>525</v>
      </c>
    </row>
    <row r="335" spans="1:2" ht="16.5">
      <c r="A335" s="246" t="s">
        <v>526</v>
      </c>
      <c r="B335" s="244" t="s">
        <v>527</v>
      </c>
    </row>
    <row r="336" spans="1:2" ht="16.5">
      <c r="A336" s="246" t="s">
        <v>528</v>
      </c>
      <c r="B336" s="244" t="s">
        <v>529</v>
      </c>
    </row>
    <row r="337" spans="1:2" ht="16.5">
      <c r="A337" s="246" t="s">
        <v>530</v>
      </c>
      <c r="B337" s="244" t="s">
        <v>531</v>
      </c>
    </row>
    <row r="338" spans="1:2" ht="16.5">
      <c r="A338" s="246" t="s">
        <v>346</v>
      </c>
      <c r="B338" s="244" t="s">
        <v>345</v>
      </c>
    </row>
    <row r="339" spans="1:2" ht="16.5">
      <c r="A339" s="246" t="s">
        <v>532</v>
      </c>
      <c r="B339" s="244" t="s">
        <v>533</v>
      </c>
    </row>
    <row r="340" spans="1:2" ht="16.5">
      <c r="A340" s="246" t="s">
        <v>534</v>
      </c>
      <c r="B340" s="244" t="s">
        <v>535</v>
      </c>
    </row>
    <row r="341" spans="1:2" ht="16.5">
      <c r="A341" s="252" t="s">
        <v>536</v>
      </c>
      <c r="B341" s="253" t="s">
        <v>537</v>
      </c>
    </row>
    <row r="342" spans="1:2" s="217" customFormat="1" ht="16.5">
      <c r="A342" s="254" t="s">
        <v>538</v>
      </c>
      <c r="B342" s="255" t="s">
        <v>539</v>
      </c>
    </row>
    <row r="343" spans="1:2" s="217" customFormat="1" ht="16.5">
      <c r="A343" s="254" t="s">
        <v>540</v>
      </c>
      <c r="B343" s="255" t="s">
        <v>541</v>
      </c>
    </row>
    <row r="344" spans="1:2" s="217" customFormat="1" ht="16.5">
      <c r="A344" s="254" t="s">
        <v>542</v>
      </c>
      <c r="B344" s="255" t="s">
        <v>543</v>
      </c>
    </row>
    <row r="345" spans="1:3" ht="17.25" thickBot="1">
      <c r="A345" s="256" t="s">
        <v>544</v>
      </c>
      <c r="B345" s="257" t="s">
        <v>545</v>
      </c>
      <c r="C345" s="217"/>
    </row>
    <row r="346" spans="1:256" ht="18">
      <c r="A346" s="258"/>
      <c r="B346" s="259" t="s">
        <v>321</v>
      </c>
      <c r="C346" s="217"/>
      <c r="D346" s="237"/>
      <c r="E346" s="237"/>
      <c r="F346" s="237"/>
      <c r="G346" s="237"/>
      <c r="H346" s="237"/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7"/>
      <c r="W346" s="237"/>
      <c r="X346" s="237"/>
      <c r="Y346" s="237"/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7"/>
      <c r="BA346" s="237"/>
      <c r="BB346" s="237"/>
      <c r="BC346" s="237"/>
      <c r="BD346" s="237"/>
      <c r="BE346" s="237"/>
      <c r="BF346" s="237"/>
      <c r="BG346" s="237"/>
      <c r="BH346" s="237"/>
      <c r="BI346" s="237"/>
      <c r="BJ346" s="237"/>
      <c r="BK346" s="237"/>
      <c r="BL346" s="237"/>
      <c r="BM346" s="237"/>
      <c r="BN346" s="237"/>
      <c r="BO346" s="237"/>
      <c r="BP346" s="237"/>
      <c r="BQ346" s="237"/>
      <c r="BR346" s="237"/>
      <c r="BS346" s="237"/>
      <c r="BT346" s="237"/>
      <c r="BU346" s="237"/>
      <c r="BV346" s="237"/>
      <c r="BW346" s="237"/>
      <c r="BX346" s="237"/>
      <c r="BY346" s="237"/>
      <c r="BZ346" s="237"/>
      <c r="CA346" s="237"/>
      <c r="CB346" s="237"/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  <c r="CM346" s="237"/>
      <c r="CN346" s="237"/>
      <c r="CO346" s="237"/>
      <c r="CP346" s="237"/>
      <c r="CQ346" s="237"/>
      <c r="CR346" s="237"/>
      <c r="CS346" s="237"/>
      <c r="CT346" s="237"/>
      <c r="CU346" s="237"/>
      <c r="CV346" s="237"/>
      <c r="CW346" s="237"/>
      <c r="CX346" s="237"/>
      <c r="CY346" s="237"/>
      <c r="CZ346" s="237"/>
      <c r="DA346" s="237"/>
      <c r="DB346" s="237"/>
      <c r="DC346" s="237"/>
      <c r="DD346" s="237"/>
      <c r="DE346" s="237"/>
      <c r="DF346" s="237"/>
      <c r="DG346" s="237"/>
      <c r="DH346" s="237"/>
      <c r="DI346" s="237"/>
      <c r="DJ346" s="237"/>
      <c r="DK346" s="237"/>
      <c r="DL346" s="237"/>
      <c r="DM346" s="237"/>
      <c r="DN346" s="237"/>
      <c r="DO346" s="237"/>
      <c r="DP346" s="237"/>
      <c r="DQ346" s="237"/>
      <c r="DR346" s="237"/>
      <c r="DS346" s="237"/>
      <c r="DT346" s="237"/>
      <c r="DU346" s="237"/>
      <c r="DV346" s="237"/>
      <c r="DW346" s="237"/>
      <c r="DX346" s="237"/>
      <c r="DY346" s="237"/>
      <c r="DZ346" s="237"/>
      <c r="EA346" s="237"/>
      <c r="EB346" s="237"/>
      <c r="EC346" s="237"/>
      <c r="ED346" s="237"/>
      <c r="EE346" s="237"/>
      <c r="EF346" s="237"/>
      <c r="EG346" s="237"/>
      <c r="EH346" s="237"/>
      <c r="EI346" s="237"/>
      <c r="EJ346" s="237"/>
      <c r="EK346" s="237"/>
      <c r="EL346" s="237"/>
      <c r="EM346" s="237"/>
      <c r="EN346" s="237"/>
      <c r="EO346" s="237"/>
      <c r="EP346" s="237"/>
      <c r="EQ346" s="237"/>
      <c r="ER346" s="237"/>
      <c r="ES346" s="237"/>
      <c r="ET346" s="237"/>
      <c r="EU346" s="237"/>
      <c r="EV346" s="237"/>
      <c r="EW346" s="237"/>
      <c r="EX346" s="237"/>
      <c r="EY346" s="237"/>
      <c r="EZ346" s="237"/>
      <c r="FA346" s="237"/>
      <c r="FB346" s="237"/>
      <c r="FC346" s="237"/>
      <c r="FD346" s="237"/>
      <c r="FE346" s="237"/>
      <c r="FF346" s="237"/>
      <c r="FG346" s="237"/>
      <c r="FH346" s="237"/>
      <c r="FI346" s="237"/>
      <c r="FJ346" s="237"/>
      <c r="FK346" s="237"/>
      <c r="FL346" s="237"/>
      <c r="FM346" s="237"/>
      <c r="FN346" s="237"/>
      <c r="FO346" s="237"/>
      <c r="FP346" s="237"/>
      <c r="FQ346" s="237"/>
      <c r="FR346" s="237"/>
      <c r="FS346" s="237"/>
      <c r="FT346" s="237"/>
      <c r="FU346" s="237"/>
      <c r="FV346" s="237"/>
      <c r="FW346" s="237"/>
      <c r="FX346" s="237"/>
      <c r="FY346" s="237"/>
      <c r="FZ346" s="237"/>
      <c r="GA346" s="237"/>
      <c r="GB346" s="237"/>
      <c r="GC346" s="237"/>
      <c r="GD346" s="237"/>
      <c r="GE346" s="237"/>
      <c r="GF346" s="237"/>
      <c r="GG346" s="237"/>
      <c r="GH346" s="237"/>
      <c r="GI346" s="237"/>
      <c r="GJ346" s="237"/>
      <c r="GK346" s="237"/>
      <c r="GL346" s="237"/>
      <c r="GM346" s="237"/>
      <c r="GN346" s="237"/>
      <c r="GO346" s="237"/>
      <c r="GP346" s="237"/>
      <c r="GQ346" s="237"/>
      <c r="GR346" s="237"/>
      <c r="GS346" s="237"/>
      <c r="GT346" s="237"/>
      <c r="GU346" s="237"/>
      <c r="GV346" s="237"/>
      <c r="GW346" s="237"/>
      <c r="GX346" s="237"/>
      <c r="GY346" s="237"/>
      <c r="GZ346" s="237"/>
      <c r="HA346" s="237"/>
      <c r="HB346" s="237"/>
      <c r="HC346" s="237"/>
      <c r="HD346" s="237"/>
      <c r="HE346" s="237"/>
      <c r="HF346" s="237"/>
      <c r="HG346" s="237"/>
      <c r="HH346" s="237"/>
      <c r="HI346" s="237"/>
      <c r="HJ346" s="237"/>
      <c r="HK346" s="237"/>
      <c r="HL346" s="237"/>
      <c r="HM346" s="237"/>
      <c r="HN346" s="237"/>
      <c r="HO346" s="237"/>
      <c r="HP346" s="237"/>
      <c r="HQ346" s="237"/>
      <c r="HR346" s="237"/>
      <c r="HS346" s="237"/>
      <c r="HT346" s="237"/>
      <c r="HU346" s="237"/>
      <c r="HV346" s="237"/>
      <c r="HW346" s="237"/>
      <c r="HX346" s="237"/>
      <c r="HY346" s="237"/>
      <c r="HZ346" s="237"/>
      <c r="IA346" s="237"/>
      <c r="IB346" s="237"/>
      <c r="IC346" s="237"/>
      <c r="ID346" s="237"/>
      <c r="IE346" s="237"/>
      <c r="IF346" s="237"/>
      <c r="IG346" s="237"/>
      <c r="IH346" s="237"/>
      <c r="II346" s="237"/>
      <c r="IJ346" s="237"/>
      <c r="IK346" s="237"/>
      <c r="IL346" s="237"/>
      <c r="IM346" s="237"/>
      <c r="IN346" s="237"/>
      <c r="IO346" s="237"/>
      <c r="IP346" s="237"/>
      <c r="IQ346" s="237"/>
      <c r="IR346" s="237"/>
      <c r="IS346" s="237"/>
      <c r="IT346" s="237"/>
      <c r="IU346" s="237"/>
      <c r="IV346" s="237"/>
    </row>
    <row r="347" spans="1:3" ht="18">
      <c r="A347" s="260"/>
      <c r="B347" s="261" t="s">
        <v>546</v>
      </c>
      <c r="C347" s="217"/>
    </row>
    <row r="348" spans="1:3" ht="18">
      <c r="A348" s="260"/>
      <c r="B348" s="262" t="s">
        <v>547</v>
      </c>
      <c r="C348" s="217"/>
    </row>
    <row r="349" spans="1:3" ht="18">
      <c r="A349" s="263" t="s">
        <v>548</v>
      </c>
      <c r="B349" s="264" t="s">
        <v>549</v>
      </c>
      <c r="C349" s="217"/>
    </row>
    <row r="350" spans="1:2" ht="18">
      <c r="A350" s="265" t="s">
        <v>550</v>
      </c>
      <c r="B350" s="266" t="s">
        <v>551</v>
      </c>
    </row>
    <row r="351" spans="1:2" ht="18">
      <c r="A351" s="265" t="s">
        <v>552</v>
      </c>
      <c r="B351" s="267" t="s">
        <v>553</v>
      </c>
    </row>
    <row r="352" spans="1:2" ht="18">
      <c r="A352" s="265" t="s">
        <v>554</v>
      </c>
      <c r="B352" s="267" t="s">
        <v>555</v>
      </c>
    </row>
    <row r="353" spans="1:2" ht="18">
      <c r="A353" s="265" t="s">
        <v>556</v>
      </c>
      <c r="B353" s="267" t="s">
        <v>1892</v>
      </c>
    </row>
    <row r="354" spans="1:2" ht="18">
      <c r="A354" s="265" t="s">
        <v>1893</v>
      </c>
      <c r="B354" s="267" t="s">
        <v>1894</v>
      </c>
    </row>
    <row r="355" spans="1:2" ht="18">
      <c r="A355" s="265" t="s">
        <v>1895</v>
      </c>
      <c r="B355" s="267" t="s">
        <v>1896</v>
      </c>
    </row>
    <row r="356" spans="1:2" ht="18">
      <c r="A356" s="265" t="s">
        <v>1897</v>
      </c>
      <c r="B356" s="268" t="s">
        <v>1898</v>
      </c>
    </row>
    <row r="357" spans="1:2" ht="18">
      <c r="A357" s="265" t="s">
        <v>1899</v>
      </c>
      <c r="B357" s="268" t="s">
        <v>1900</v>
      </c>
    </row>
    <row r="358" spans="1:2" ht="18">
      <c r="A358" s="265" t="s">
        <v>1901</v>
      </c>
      <c r="B358" s="268" t="s">
        <v>1902</v>
      </c>
    </row>
    <row r="359" spans="1:2" ht="18">
      <c r="A359" s="265" t="s">
        <v>1903</v>
      </c>
      <c r="B359" s="268" t="s">
        <v>1904</v>
      </c>
    </row>
    <row r="360" spans="1:2" ht="18">
      <c r="A360" s="265" t="s">
        <v>1905</v>
      </c>
      <c r="B360" s="269" t="s">
        <v>157</v>
      </c>
    </row>
    <row r="361" spans="1:2" ht="18">
      <c r="A361" s="265" t="s">
        <v>158</v>
      </c>
      <c r="B361" s="269" t="s">
        <v>159</v>
      </c>
    </row>
    <row r="362" spans="1:2" ht="18">
      <c r="A362" s="265" t="s">
        <v>160</v>
      </c>
      <c r="B362" s="268" t="s">
        <v>161</v>
      </c>
    </row>
    <row r="363" spans="1:5" ht="18">
      <c r="A363" s="270" t="s">
        <v>162</v>
      </c>
      <c r="B363" s="268" t="s">
        <v>163</v>
      </c>
      <c r="C363" s="218" t="s">
        <v>164</v>
      </c>
      <c r="D363" s="219"/>
      <c r="E363" s="220"/>
    </row>
    <row r="364" spans="1:5" ht="18">
      <c r="A364" s="270" t="s">
        <v>165</v>
      </c>
      <c r="B364" s="267" t="s">
        <v>166</v>
      </c>
      <c r="C364" s="218" t="s">
        <v>164</v>
      </c>
      <c r="D364" s="219"/>
      <c r="E364" s="220"/>
    </row>
    <row r="365" spans="1:5" ht="18">
      <c r="A365" s="270" t="s">
        <v>167</v>
      </c>
      <c r="B365" s="268" t="s">
        <v>168</v>
      </c>
      <c r="C365" s="218" t="s">
        <v>164</v>
      </c>
      <c r="D365" s="219"/>
      <c r="E365" s="220"/>
    </row>
    <row r="366" spans="1:5" ht="18">
      <c r="A366" s="270" t="s">
        <v>169</v>
      </c>
      <c r="B366" s="268" t="s">
        <v>170</v>
      </c>
      <c r="C366" s="218" t="s">
        <v>164</v>
      </c>
      <c r="D366" s="219"/>
      <c r="E366" s="220"/>
    </row>
    <row r="367" spans="1:5" ht="18">
      <c r="A367" s="270" t="s">
        <v>171</v>
      </c>
      <c r="B367" s="268" t="s">
        <v>172</v>
      </c>
      <c r="C367" s="218" t="s">
        <v>164</v>
      </c>
      <c r="D367" s="219"/>
      <c r="E367" s="220"/>
    </row>
    <row r="368" spans="1:5" ht="18">
      <c r="A368" s="270" t="s">
        <v>173</v>
      </c>
      <c r="B368" s="268" t="s">
        <v>174</v>
      </c>
      <c r="C368" s="218" t="s">
        <v>164</v>
      </c>
      <c r="D368" s="219"/>
      <c r="E368" s="220"/>
    </row>
    <row r="369" spans="1:5" ht="18">
      <c r="A369" s="270" t="s">
        <v>175</v>
      </c>
      <c r="B369" s="268" t="s">
        <v>176</v>
      </c>
      <c r="C369" s="218" t="s">
        <v>164</v>
      </c>
      <c r="D369" s="219"/>
      <c r="E369" s="220"/>
    </row>
    <row r="370" spans="1:5" ht="18">
      <c r="A370" s="270" t="s">
        <v>177</v>
      </c>
      <c r="B370" s="268" t="s">
        <v>178</v>
      </c>
      <c r="C370" s="218" t="s">
        <v>164</v>
      </c>
      <c r="D370" s="219"/>
      <c r="E370" s="220"/>
    </row>
    <row r="371" spans="1:5" ht="18">
      <c r="A371" s="270" t="s">
        <v>179</v>
      </c>
      <c r="B371" s="268" t="s">
        <v>180</v>
      </c>
      <c r="C371" s="218" t="s">
        <v>164</v>
      </c>
      <c r="D371" s="219"/>
      <c r="E371" s="220"/>
    </row>
    <row r="372" spans="1:5" ht="18">
      <c r="A372" s="270" t="s">
        <v>181</v>
      </c>
      <c r="B372" s="267" t="s">
        <v>182</v>
      </c>
      <c r="C372" s="218" t="s">
        <v>164</v>
      </c>
      <c r="D372" s="219"/>
      <c r="E372" s="220"/>
    </row>
    <row r="373" spans="1:5" ht="18">
      <c r="A373" s="270" t="s">
        <v>183</v>
      </c>
      <c r="B373" s="268" t="s">
        <v>184</v>
      </c>
      <c r="C373" s="218" t="s">
        <v>164</v>
      </c>
      <c r="D373" s="219"/>
      <c r="E373" s="220"/>
    </row>
    <row r="374" spans="1:5" ht="18">
      <c r="A374" s="270" t="s">
        <v>185</v>
      </c>
      <c r="B374" s="267" t="s">
        <v>186</v>
      </c>
      <c r="C374" s="218" t="s">
        <v>164</v>
      </c>
      <c r="D374" s="219"/>
      <c r="E374" s="220"/>
    </row>
    <row r="375" spans="1:5" ht="18">
      <c r="A375" s="270" t="s">
        <v>187</v>
      </c>
      <c r="B375" s="267" t="s">
        <v>188</v>
      </c>
      <c r="C375" s="218" t="s">
        <v>164</v>
      </c>
      <c r="D375" s="219"/>
      <c r="E375" s="220"/>
    </row>
    <row r="376" spans="1:5" ht="18">
      <c r="A376" s="270" t="s">
        <v>189</v>
      </c>
      <c r="B376" s="267" t="s">
        <v>190</v>
      </c>
      <c r="C376" s="218" t="s">
        <v>164</v>
      </c>
      <c r="D376" s="219"/>
      <c r="E376" s="220"/>
    </row>
    <row r="377" spans="1:5" ht="18">
      <c r="A377" s="270" t="s">
        <v>191</v>
      </c>
      <c r="B377" s="267" t="s">
        <v>192</v>
      </c>
      <c r="C377" s="218" t="s">
        <v>164</v>
      </c>
      <c r="D377" s="219"/>
      <c r="E377" s="220"/>
    </row>
    <row r="378" spans="1:5" ht="18">
      <c r="A378" s="270" t="s">
        <v>193</v>
      </c>
      <c r="B378" s="267" t="s">
        <v>194</v>
      </c>
      <c r="C378" s="218" t="s">
        <v>164</v>
      </c>
      <c r="D378" s="219"/>
      <c r="E378" s="220"/>
    </row>
    <row r="379" spans="1:5" ht="18">
      <c r="A379" s="270" t="s">
        <v>195</v>
      </c>
      <c r="B379" s="267" t="s">
        <v>196</v>
      </c>
      <c r="C379" s="218" t="s">
        <v>164</v>
      </c>
      <c r="D379" s="219"/>
      <c r="E379" s="220"/>
    </row>
    <row r="380" spans="1:5" ht="18">
      <c r="A380" s="270" t="s">
        <v>197</v>
      </c>
      <c r="B380" s="267" t="s">
        <v>198</v>
      </c>
      <c r="C380" s="218" t="s">
        <v>164</v>
      </c>
      <c r="D380" s="219"/>
      <c r="E380" s="220"/>
    </row>
    <row r="381" spans="1:5" ht="18">
      <c r="A381" s="270" t="s">
        <v>199</v>
      </c>
      <c r="B381" s="267" t="s">
        <v>200</v>
      </c>
      <c r="C381" s="218" t="s">
        <v>164</v>
      </c>
      <c r="D381" s="219"/>
      <c r="E381" s="220"/>
    </row>
    <row r="382" spans="1:5" ht="18">
      <c r="A382" s="270" t="s">
        <v>201</v>
      </c>
      <c r="B382" s="271" t="s">
        <v>202</v>
      </c>
      <c r="C382" s="218" t="s">
        <v>164</v>
      </c>
      <c r="D382" s="219"/>
      <c r="E382" s="220"/>
    </row>
    <row r="383" spans="1:5" ht="18">
      <c r="A383" s="270" t="s">
        <v>203</v>
      </c>
      <c r="B383" s="271" t="s">
        <v>204</v>
      </c>
      <c r="C383" s="218" t="s">
        <v>164</v>
      </c>
      <c r="D383" s="219"/>
      <c r="E383" s="220"/>
    </row>
    <row r="384" spans="1:5" ht="18">
      <c r="A384" s="272" t="s">
        <v>205</v>
      </c>
      <c r="B384" s="273" t="s">
        <v>206</v>
      </c>
      <c r="C384" s="218" t="s">
        <v>164</v>
      </c>
      <c r="D384" s="221"/>
      <c r="E384" s="220"/>
    </row>
    <row r="385" spans="1:5" ht="18">
      <c r="A385" s="260" t="s">
        <v>164</v>
      </c>
      <c r="B385" s="274" t="s">
        <v>207</v>
      </c>
      <c r="C385" s="218" t="s">
        <v>164</v>
      </c>
      <c r="D385" s="222"/>
      <c r="E385" s="220"/>
    </row>
    <row r="386" spans="1:5" ht="18">
      <c r="A386" s="275" t="s">
        <v>208</v>
      </c>
      <c r="B386" s="276" t="s">
        <v>209</v>
      </c>
      <c r="C386" s="218" t="s">
        <v>164</v>
      </c>
      <c r="D386" s="219"/>
      <c r="E386" s="220"/>
    </row>
    <row r="387" spans="1:5" ht="18">
      <c r="A387" s="270" t="s">
        <v>210</v>
      </c>
      <c r="B387" s="251" t="s">
        <v>211</v>
      </c>
      <c r="C387" s="218" t="s">
        <v>164</v>
      </c>
      <c r="D387" s="219"/>
      <c r="E387" s="220"/>
    </row>
    <row r="388" spans="1:5" ht="18">
      <c r="A388" s="277" t="s">
        <v>212</v>
      </c>
      <c r="B388" s="278" t="s">
        <v>213</v>
      </c>
      <c r="C388" s="218" t="s">
        <v>164</v>
      </c>
      <c r="D388" s="219"/>
      <c r="E388" s="220"/>
    </row>
    <row r="389" spans="1:5" ht="18">
      <c r="A389" s="260" t="s">
        <v>164</v>
      </c>
      <c r="B389" s="279" t="s">
        <v>214</v>
      </c>
      <c r="C389" s="218" t="s">
        <v>164</v>
      </c>
      <c r="D389" s="223"/>
      <c r="E389" s="220"/>
    </row>
    <row r="390" spans="1:5" ht="16.5">
      <c r="A390" s="280" t="s">
        <v>526</v>
      </c>
      <c r="B390" s="244" t="s">
        <v>527</v>
      </c>
      <c r="C390" s="218" t="s">
        <v>164</v>
      </c>
      <c r="D390" s="224"/>
      <c r="E390" s="220"/>
    </row>
    <row r="391" spans="1:5" ht="16.5">
      <c r="A391" s="280" t="s">
        <v>528</v>
      </c>
      <c r="B391" s="244" t="s">
        <v>529</v>
      </c>
      <c r="C391" s="218" t="s">
        <v>164</v>
      </c>
      <c r="D391" s="224"/>
      <c r="E391" s="220"/>
    </row>
    <row r="392" spans="1:5" ht="16.5">
      <c r="A392" s="281" t="s">
        <v>530</v>
      </c>
      <c r="B392" s="282" t="s">
        <v>531</v>
      </c>
      <c r="C392" s="218" t="s">
        <v>164</v>
      </c>
      <c r="D392" s="224"/>
      <c r="E392" s="220"/>
    </row>
    <row r="393" spans="1:5" ht="18">
      <c r="A393" s="260" t="s">
        <v>164</v>
      </c>
      <c r="B393" s="279" t="s">
        <v>215</v>
      </c>
      <c r="C393" s="218" t="s">
        <v>164</v>
      </c>
      <c r="D393" s="223"/>
      <c r="E393" s="220"/>
    </row>
    <row r="394" spans="1:5" ht="18">
      <c r="A394" s="275" t="s">
        <v>216</v>
      </c>
      <c r="B394" s="276" t="s">
        <v>217</v>
      </c>
      <c r="C394" s="218" t="s">
        <v>164</v>
      </c>
      <c r="D394" s="219"/>
      <c r="E394" s="220"/>
    </row>
    <row r="395" spans="1:5" ht="18.75" thickBot="1">
      <c r="A395" s="283" t="s">
        <v>218</v>
      </c>
      <c r="B395" s="284" t="s">
        <v>219</v>
      </c>
      <c r="C395" s="218" t="s">
        <v>164</v>
      </c>
      <c r="D395" s="225"/>
      <c r="E395" s="220"/>
    </row>
    <row r="396" spans="1:5" ht="16.5">
      <c r="A396" s="285" t="s">
        <v>220</v>
      </c>
      <c r="B396" s="286" t="s">
        <v>1</v>
      </c>
      <c r="C396" s="218" t="s">
        <v>164</v>
      </c>
      <c r="D396" s="224"/>
      <c r="E396" s="220"/>
    </row>
    <row r="397" spans="1:5" ht="16.5">
      <c r="A397" s="280" t="s">
        <v>2</v>
      </c>
      <c r="B397" s="244" t="s">
        <v>3</v>
      </c>
      <c r="C397" s="218" t="s">
        <v>164</v>
      </c>
      <c r="D397" s="226"/>
      <c r="E397" s="220"/>
    </row>
    <row r="398" spans="1:5" ht="18.75" thickBot="1">
      <c r="A398" s="287" t="s">
        <v>4</v>
      </c>
      <c r="B398" s="288" t="s">
        <v>5</v>
      </c>
      <c r="C398" s="218" t="s">
        <v>164</v>
      </c>
      <c r="D398" s="225"/>
      <c r="E398" s="220"/>
    </row>
    <row r="399" spans="1:5" ht="16.5">
      <c r="A399" s="289" t="s">
        <v>6</v>
      </c>
      <c r="B399" s="290" t="s">
        <v>7</v>
      </c>
      <c r="C399" s="218" t="s">
        <v>164</v>
      </c>
      <c r="D399" s="226"/>
      <c r="E399" s="220"/>
    </row>
    <row r="400" spans="1:5" ht="16.5">
      <c r="A400" s="291" t="s">
        <v>8</v>
      </c>
      <c r="B400" s="244" t="s">
        <v>9</v>
      </c>
      <c r="C400" s="218" t="s">
        <v>164</v>
      </c>
      <c r="D400" s="228"/>
      <c r="E400" s="220"/>
    </row>
    <row r="401" spans="1:5" ht="16.5">
      <c r="A401" s="280" t="s">
        <v>10</v>
      </c>
      <c r="B401" s="247" t="s">
        <v>11</v>
      </c>
      <c r="C401" s="218" t="s">
        <v>164</v>
      </c>
      <c r="D401" s="226"/>
      <c r="E401" s="220"/>
    </row>
    <row r="402" spans="1:5" ht="17.25" thickBot="1">
      <c r="A402" s="292" t="s">
        <v>12</v>
      </c>
      <c r="B402" s="293" t="s">
        <v>13</v>
      </c>
      <c r="C402" s="218" t="s">
        <v>164</v>
      </c>
      <c r="D402" s="226"/>
      <c r="E402" s="220"/>
    </row>
    <row r="403" spans="1:5" ht="18">
      <c r="A403" s="294" t="s">
        <v>14</v>
      </c>
      <c r="B403" s="295" t="s">
        <v>15</v>
      </c>
      <c r="C403" s="218" t="s">
        <v>164</v>
      </c>
      <c r="D403" s="229"/>
      <c r="E403" s="220"/>
    </row>
    <row r="404" spans="1:5" ht="18">
      <c r="A404" s="296" t="s">
        <v>16</v>
      </c>
      <c r="B404" s="297" t="s">
        <v>17</v>
      </c>
      <c r="C404" s="218" t="s">
        <v>164</v>
      </c>
      <c r="D404" s="229"/>
      <c r="E404" s="220"/>
    </row>
    <row r="405" spans="1:5" ht="18">
      <c r="A405" s="296" t="s">
        <v>18</v>
      </c>
      <c r="B405" s="298" t="s">
        <v>19</v>
      </c>
      <c r="C405" s="218" t="s">
        <v>164</v>
      </c>
      <c r="D405" s="229"/>
      <c r="E405" s="220"/>
    </row>
    <row r="406" spans="1:5" ht="18">
      <c r="A406" s="296" t="s">
        <v>20</v>
      </c>
      <c r="B406" s="297" t="s">
        <v>21</v>
      </c>
      <c r="C406" s="218" t="s">
        <v>164</v>
      </c>
      <c r="D406" s="229"/>
      <c r="E406" s="220"/>
    </row>
    <row r="407" spans="1:5" ht="18">
      <c r="A407" s="296" t="s">
        <v>22</v>
      </c>
      <c r="B407" s="297" t="s">
        <v>23</v>
      </c>
      <c r="C407" s="218" t="s">
        <v>164</v>
      </c>
      <c r="D407" s="229"/>
      <c r="E407" s="220"/>
    </row>
    <row r="408" spans="1:5" ht="18">
      <c r="A408" s="296" t="s">
        <v>24</v>
      </c>
      <c r="B408" s="299" t="s">
        <v>25</v>
      </c>
      <c r="C408" s="218" t="s">
        <v>164</v>
      </c>
      <c r="D408" s="229"/>
      <c r="E408" s="220"/>
    </row>
    <row r="409" spans="1:5" ht="18">
      <c r="A409" s="296" t="s">
        <v>26</v>
      </c>
      <c r="B409" s="299" t="s">
        <v>27</v>
      </c>
      <c r="C409" s="218" t="s">
        <v>164</v>
      </c>
      <c r="D409" s="229"/>
      <c r="E409" s="220"/>
    </row>
    <row r="410" spans="1:5" ht="18">
      <c r="A410" s="296" t="s">
        <v>28</v>
      </c>
      <c r="B410" s="299" t="s">
        <v>29</v>
      </c>
      <c r="C410" s="218" t="s">
        <v>164</v>
      </c>
      <c r="D410" s="230"/>
      <c r="E410" s="220"/>
    </row>
    <row r="411" spans="1:5" ht="18">
      <c r="A411" s="296" t="s">
        <v>30</v>
      </c>
      <c r="B411" s="299" t="s">
        <v>31</v>
      </c>
      <c r="C411" s="218" t="s">
        <v>164</v>
      </c>
      <c r="D411" s="230"/>
      <c r="E411" s="220"/>
    </row>
    <row r="412" spans="1:5" ht="18">
      <c r="A412" s="296" t="s">
        <v>32</v>
      </c>
      <c r="B412" s="299" t="s">
        <v>236</v>
      </c>
      <c r="C412" s="218" t="s">
        <v>164</v>
      </c>
      <c r="D412" s="230"/>
      <c r="E412" s="220"/>
    </row>
    <row r="413" spans="1:5" ht="18">
      <c r="A413" s="296" t="s">
        <v>237</v>
      </c>
      <c r="B413" s="297" t="s">
        <v>238</v>
      </c>
      <c r="C413" s="218" t="s">
        <v>164</v>
      </c>
      <c r="D413" s="230"/>
      <c r="E413" s="220"/>
    </row>
    <row r="414" spans="1:5" ht="18">
      <c r="A414" s="296" t="s">
        <v>239</v>
      </c>
      <c r="B414" s="297" t="s">
        <v>240</v>
      </c>
      <c r="C414" s="218" t="s">
        <v>164</v>
      </c>
      <c r="D414" s="230"/>
      <c r="E414" s="220"/>
    </row>
    <row r="415" spans="1:5" ht="18">
      <c r="A415" s="296" t="s">
        <v>241</v>
      </c>
      <c r="B415" s="297" t="s">
        <v>242</v>
      </c>
      <c r="C415" s="218" t="s">
        <v>164</v>
      </c>
      <c r="D415" s="230"/>
      <c r="E415" s="220"/>
    </row>
    <row r="416" spans="1:5" ht="18.75" thickBot="1">
      <c r="A416" s="300" t="s">
        <v>243</v>
      </c>
      <c r="B416" s="301" t="s">
        <v>244</v>
      </c>
      <c r="C416" s="218" t="s">
        <v>164</v>
      </c>
      <c r="D416" s="230"/>
      <c r="E416" s="220"/>
    </row>
    <row r="417" spans="1:5" ht="18">
      <c r="A417" s="294" t="s">
        <v>245</v>
      </c>
      <c r="B417" s="295" t="s">
        <v>246</v>
      </c>
      <c r="C417" s="218" t="s">
        <v>164</v>
      </c>
      <c r="D417" s="229"/>
      <c r="E417" s="220"/>
    </row>
    <row r="418" spans="1:5" ht="18">
      <c r="A418" s="296" t="s">
        <v>247</v>
      </c>
      <c r="B418" s="298" t="s">
        <v>248</v>
      </c>
      <c r="C418" s="218" t="s">
        <v>164</v>
      </c>
      <c r="D418" s="230"/>
      <c r="E418" s="220"/>
    </row>
    <row r="419" spans="1:5" ht="18">
      <c r="A419" s="296" t="s">
        <v>249</v>
      </c>
      <c r="B419" s="297" t="s">
        <v>250</v>
      </c>
      <c r="C419" s="218" t="s">
        <v>164</v>
      </c>
      <c r="D419" s="230"/>
      <c r="E419" s="220"/>
    </row>
    <row r="420" spans="1:5" ht="18">
      <c r="A420" s="296" t="s">
        <v>251</v>
      </c>
      <c r="B420" s="297" t="s">
        <v>252</v>
      </c>
      <c r="C420" s="218" t="s">
        <v>164</v>
      </c>
      <c r="D420" s="230"/>
      <c r="E420" s="220"/>
    </row>
    <row r="421" spans="1:5" ht="18">
      <c r="A421" s="296" t="s">
        <v>253</v>
      </c>
      <c r="B421" s="297" t="s">
        <v>254</v>
      </c>
      <c r="C421" s="218" t="s">
        <v>164</v>
      </c>
      <c r="D421" s="230"/>
      <c r="E421" s="220"/>
    </row>
    <row r="422" spans="1:5" ht="18">
      <c r="A422" s="296" t="s">
        <v>255</v>
      </c>
      <c r="B422" s="297" t="s">
        <v>256</v>
      </c>
      <c r="C422" s="218" t="s">
        <v>164</v>
      </c>
      <c r="D422" s="230"/>
      <c r="E422" s="220"/>
    </row>
    <row r="423" spans="1:5" ht="18">
      <c r="A423" s="296" t="s">
        <v>257</v>
      </c>
      <c r="B423" s="297" t="s">
        <v>258</v>
      </c>
      <c r="C423" s="218" t="s">
        <v>164</v>
      </c>
      <c r="D423" s="230"/>
      <c r="E423" s="220"/>
    </row>
    <row r="424" spans="1:5" ht="18">
      <c r="A424" s="296" t="s">
        <v>259</v>
      </c>
      <c r="B424" s="297" t="s">
        <v>260</v>
      </c>
      <c r="C424" s="218" t="s">
        <v>164</v>
      </c>
      <c r="D424" s="230"/>
      <c r="E424" s="220"/>
    </row>
    <row r="425" spans="1:5" ht="18">
      <c r="A425" s="296" t="s">
        <v>261</v>
      </c>
      <c r="B425" s="297" t="s">
        <v>262</v>
      </c>
      <c r="C425" s="218" t="s">
        <v>164</v>
      </c>
      <c r="D425" s="230"/>
      <c r="E425" s="220"/>
    </row>
    <row r="426" spans="1:5" ht="18">
      <c r="A426" s="296" t="s">
        <v>263</v>
      </c>
      <c r="B426" s="297" t="s">
        <v>264</v>
      </c>
      <c r="C426" s="218" t="s">
        <v>164</v>
      </c>
      <c r="D426" s="230"/>
      <c r="E426" s="220"/>
    </row>
    <row r="427" spans="1:5" ht="18">
      <c r="A427" s="296" t="s">
        <v>265</v>
      </c>
      <c r="B427" s="297" t="s">
        <v>266</v>
      </c>
      <c r="C427" s="218" t="s">
        <v>164</v>
      </c>
      <c r="D427" s="230"/>
      <c r="E427" s="220"/>
    </row>
    <row r="428" spans="1:5" ht="18">
      <c r="A428" s="296" t="s">
        <v>267</v>
      </c>
      <c r="B428" s="297" t="s">
        <v>268</v>
      </c>
      <c r="C428" s="218" t="s">
        <v>164</v>
      </c>
      <c r="D428" s="230"/>
      <c r="E428" s="220"/>
    </row>
    <row r="429" spans="1:5" ht="18.75" thickBot="1">
      <c r="A429" s="300" t="s">
        <v>269</v>
      </c>
      <c r="B429" s="301" t="s">
        <v>270</v>
      </c>
      <c r="C429" s="218" t="s">
        <v>164</v>
      </c>
      <c r="D429" s="230"/>
      <c r="E429" s="220"/>
    </row>
    <row r="430" spans="1:5" ht="18">
      <c r="A430" s="294" t="s">
        <v>271</v>
      </c>
      <c r="B430" s="295" t="s">
        <v>272</v>
      </c>
      <c r="C430" s="218" t="s">
        <v>164</v>
      </c>
      <c r="D430" s="230"/>
      <c r="E430" s="220"/>
    </row>
    <row r="431" spans="1:5" ht="18">
      <c r="A431" s="296" t="s">
        <v>273</v>
      </c>
      <c r="B431" s="297" t="s">
        <v>274</v>
      </c>
      <c r="C431" s="218" t="s">
        <v>164</v>
      </c>
      <c r="D431" s="230"/>
      <c r="E431" s="220"/>
    </row>
    <row r="432" spans="1:5" ht="18">
      <c r="A432" s="296" t="s">
        <v>275</v>
      </c>
      <c r="B432" s="297" t="s">
        <v>276</v>
      </c>
      <c r="C432" s="218" t="s">
        <v>164</v>
      </c>
      <c r="D432" s="230"/>
      <c r="E432" s="220"/>
    </row>
    <row r="433" spans="1:5" ht="18">
      <c r="A433" s="296" t="s">
        <v>277</v>
      </c>
      <c r="B433" s="297" t="s">
        <v>278</v>
      </c>
      <c r="C433" s="218" t="s">
        <v>164</v>
      </c>
      <c r="D433" s="230"/>
      <c r="E433" s="220"/>
    </row>
    <row r="434" spans="1:5" ht="18">
      <c r="A434" s="296" t="s">
        <v>279</v>
      </c>
      <c r="B434" s="298" t="s">
        <v>280</v>
      </c>
      <c r="C434" s="218" t="s">
        <v>164</v>
      </c>
      <c r="D434" s="230"/>
      <c r="E434" s="220"/>
    </row>
    <row r="435" spans="1:5" ht="18">
      <c r="A435" s="296" t="s">
        <v>281</v>
      </c>
      <c r="B435" s="297" t="s">
        <v>282</v>
      </c>
      <c r="C435" s="218" t="s">
        <v>164</v>
      </c>
      <c r="D435" s="230"/>
      <c r="E435" s="220"/>
    </row>
    <row r="436" spans="1:5" ht="18">
      <c r="A436" s="296" t="s">
        <v>283</v>
      </c>
      <c r="B436" s="297" t="s">
        <v>284</v>
      </c>
      <c r="C436" s="218" t="s">
        <v>164</v>
      </c>
      <c r="D436" s="230"/>
      <c r="E436" s="220"/>
    </row>
    <row r="437" spans="1:5" ht="18">
      <c r="A437" s="296" t="s">
        <v>285</v>
      </c>
      <c r="B437" s="297" t="s">
        <v>286</v>
      </c>
      <c r="C437" s="218" t="s">
        <v>164</v>
      </c>
      <c r="D437" s="230"/>
      <c r="E437" s="220"/>
    </row>
    <row r="438" spans="1:5" ht="18">
      <c r="A438" s="296" t="s">
        <v>287</v>
      </c>
      <c r="B438" s="297" t="s">
        <v>288</v>
      </c>
      <c r="C438" s="218" t="s">
        <v>164</v>
      </c>
      <c r="D438" s="230"/>
      <c r="E438" s="220"/>
    </row>
    <row r="439" spans="1:5" ht="18">
      <c r="A439" s="296" t="s">
        <v>289</v>
      </c>
      <c r="B439" s="297" t="s">
        <v>290</v>
      </c>
      <c r="C439" s="218" t="s">
        <v>164</v>
      </c>
      <c r="D439" s="230"/>
      <c r="E439" s="220"/>
    </row>
    <row r="440" spans="1:5" ht="18">
      <c r="A440" s="296" t="s">
        <v>291</v>
      </c>
      <c r="B440" s="297" t="s">
        <v>292</v>
      </c>
      <c r="C440" s="218" t="s">
        <v>164</v>
      </c>
      <c r="D440" s="230"/>
      <c r="E440" s="220"/>
    </row>
    <row r="441" spans="1:5" ht="18.75" thickBot="1">
      <c r="A441" s="300" t="s">
        <v>293</v>
      </c>
      <c r="B441" s="301" t="s">
        <v>294</v>
      </c>
      <c r="C441" s="218" t="s">
        <v>164</v>
      </c>
      <c r="D441" s="230"/>
      <c r="E441" s="220"/>
    </row>
    <row r="442" spans="1:5" ht="18">
      <c r="A442" s="294" t="s">
        <v>295</v>
      </c>
      <c r="B442" s="302" t="s">
        <v>296</v>
      </c>
      <c r="C442" s="218" t="s">
        <v>164</v>
      </c>
      <c r="D442" s="230"/>
      <c r="E442" s="220"/>
    </row>
    <row r="443" spans="1:5" ht="18">
      <c r="A443" s="296" t="s">
        <v>297</v>
      </c>
      <c r="B443" s="297" t="s">
        <v>298</v>
      </c>
      <c r="C443" s="218" t="s">
        <v>164</v>
      </c>
      <c r="D443" s="230"/>
      <c r="E443" s="220"/>
    </row>
    <row r="444" spans="1:5" ht="18">
      <c r="A444" s="296" t="s">
        <v>299</v>
      </c>
      <c r="B444" s="297" t="s">
        <v>300</v>
      </c>
      <c r="C444" s="218" t="s">
        <v>164</v>
      </c>
      <c r="D444" s="230"/>
      <c r="E444" s="220"/>
    </row>
    <row r="445" spans="1:5" ht="18">
      <c r="A445" s="296" t="s">
        <v>301</v>
      </c>
      <c r="B445" s="297" t="s">
        <v>918</v>
      </c>
      <c r="C445" s="218" t="s">
        <v>164</v>
      </c>
      <c r="D445" s="230"/>
      <c r="E445" s="220"/>
    </row>
    <row r="446" spans="1:5" ht="18">
      <c r="A446" s="296" t="s">
        <v>919</v>
      </c>
      <c r="B446" s="297" t="s">
        <v>920</v>
      </c>
      <c r="C446" s="218" t="s">
        <v>164</v>
      </c>
      <c r="D446" s="230"/>
      <c r="E446" s="220"/>
    </row>
    <row r="447" spans="1:5" ht="18">
      <c r="A447" s="296" t="s">
        <v>921</v>
      </c>
      <c r="B447" s="297" t="s">
        <v>922</v>
      </c>
      <c r="C447" s="218" t="s">
        <v>164</v>
      </c>
      <c r="D447" s="230"/>
      <c r="E447" s="220"/>
    </row>
    <row r="448" spans="1:5" ht="18">
      <c r="A448" s="296" t="s">
        <v>923</v>
      </c>
      <c r="B448" s="297" t="s">
        <v>924</v>
      </c>
      <c r="C448" s="218" t="s">
        <v>164</v>
      </c>
      <c r="D448" s="230"/>
      <c r="E448" s="220"/>
    </row>
    <row r="449" spans="1:5" ht="18">
      <c r="A449" s="296" t="s">
        <v>925</v>
      </c>
      <c r="B449" s="297" t="s">
        <v>926</v>
      </c>
      <c r="C449" s="218" t="s">
        <v>164</v>
      </c>
      <c r="D449" s="230"/>
      <c r="E449" s="220"/>
    </row>
    <row r="450" spans="1:5" ht="18">
      <c r="A450" s="296" t="s">
        <v>927</v>
      </c>
      <c r="B450" s="297" t="s">
        <v>928</v>
      </c>
      <c r="C450" s="218" t="s">
        <v>164</v>
      </c>
      <c r="D450" s="230"/>
      <c r="E450" s="220"/>
    </row>
    <row r="451" spans="1:5" ht="18.75" thickBot="1">
      <c r="A451" s="300" t="s">
        <v>929</v>
      </c>
      <c r="B451" s="301" t="s">
        <v>930</v>
      </c>
      <c r="C451" s="218" t="s">
        <v>164</v>
      </c>
      <c r="D451" s="230"/>
      <c r="E451" s="220"/>
    </row>
    <row r="452" spans="1:5" ht="18">
      <c r="A452" s="294" t="s">
        <v>931</v>
      </c>
      <c r="B452" s="295" t="s">
        <v>932</v>
      </c>
      <c r="C452" s="218" t="s">
        <v>164</v>
      </c>
      <c r="D452" s="230"/>
      <c r="E452" s="220"/>
    </row>
    <row r="453" spans="1:5" ht="18">
      <c r="A453" s="296" t="s">
        <v>933</v>
      </c>
      <c r="B453" s="297" t="s">
        <v>934</v>
      </c>
      <c r="C453" s="218" t="s">
        <v>164</v>
      </c>
      <c r="D453" s="230"/>
      <c r="E453" s="220"/>
    </row>
    <row r="454" spans="1:5" ht="18">
      <c r="A454" s="296" t="s">
        <v>935</v>
      </c>
      <c r="B454" s="297" t="s">
        <v>936</v>
      </c>
      <c r="C454" s="218" t="s">
        <v>164</v>
      </c>
      <c r="D454" s="230"/>
      <c r="E454" s="220"/>
    </row>
    <row r="455" spans="1:5" ht="18">
      <c r="A455" s="296" t="s">
        <v>937</v>
      </c>
      <c r="B455" s="298" t="s">
        <v>938</v>
      </c>
      <c r="C455" s="218" t="s">
        <v>164</v>
      </c>
      <c r="D455" s="230"/>
      <c r="E455" s="220"/>
    </row>
    <row r="456" spans="1:5" ht="18">
      <c r="A456" s="296" t="s">
        <v>939</v>
      </c>
      <c r="B456" s="297" t="s">
        <v>940</v>
      </c>
      <c r="C456" s="218" t="s">
        <v>164</v>
      </c>
      <c r="D456" s="230"/>
      <c r="E456" s="220"/>
    </row>
    <row r="457" spans="1:5" ht="18">
      <c r="A457" s="296" t="s">
        <v>941</v>
      </c>
      <c r="B457" s="297" t="s">
        <v>942</v>
      </c>
      <c r="C457" s="218" t="s">
        <v>164</v>
      </c>
      <c r="D457" s="230"/>
      <c r="E457" s="220"/>
    </row>
    <row r="458" spans="1:5" ht="18">
      <c r="A458" s="296" t="s">
        <v>943</v>
      </c>
      <c r="B458" s="297" t="s">
        <v>944</v>
      </c>
      <c r="C458" s="218" t="s">
        <v>164</v>
      </c>
      <c r="D458" s="230"/>
      <c r="E458" s="220"/>
    </row>
    <row r="459" spans="1:5" ht="18">
      <c r="A459" s="296" t="s">
        <v>945</v>
      </c>
      <c r="B459" s="297" t="s">
        <v>946</v>
      </c>
      <c r="C459" s="218" t="s">
        <v>164</v>
      </c>
      <c r="D459" s="230"/>
      <c r="E459" s="220"/>
    </row>
    <row r="460" spans="1:5" ht="18">
      <c r="A460" s="296" t="s">
        <v>947</v>
      </c>
      <c r="B460" s="297" t="s">
        <v>948</v>
      </c>
      <c r="C460" s="218" t="s">
        <v>164</v>
      </c>
      <c r="D460" s="230"/>
      <c r="E460" s="220"/>
    </row>
    <row r="461" spans="1:5" ht="18">
      <c r="A461" s="296" t="s">
        <v>949</v>
      </c>
      <c r="B461" s="297" t="s">
        <v>950</v>
      </c>
      <c r="C461" s="218" t="s">
        <v>164</v>
      </c>
      <c r="D461" s="230"/>
      <c r="E461" s="220"/>
    </row>
    <row r="462" spans="1:5" ht="18.75" thickBot="1">
      <c r="A462" s="300" t="s">
        <v>951</v>
      </c>
      <c r="B462" s="301" t="s">
        <v>952</v>
      </c>
      <c r="C462" s="218" t="s">
        <v>164</v>
      </c>
      <c r="D462" s="230"/>
      <c r="E462" s="220"/>
    </row>
    <row r="463" spans="1:5" ht="18">
      <c r="A463" s="294" t="s">
        <v>953</v>
      </c>
      <c r="B463" s="295" t="s">
        <v>954</v>
      </c>
      <c r="C463" s="218" t="s">
        <v>164</v>
      </c>
      <c r="D463" s="230"/>
      <c r="E463" s="220"/>
    </row>
    <row r="464" spans="1:5" ht="18">
      <c r="A464" s="296" t="s">
        <v>955</v>
      </c>
      <c r="B464" s="297" t="s">
        <v>956</v>
      </c>
      <c r="C464" s="218" t="s">
        <v>164</v>
      </c>
      <c r="D464" s="230"/>
      <c r="E464" s="220"/>
    </row>
    <row r="465" spans="1:5" ht="18">
      <c r="A465" s="296" t="s">
        <v>957</v>
      </c>
      <c r="B465" s="298" t="s">
        <v>958</v>
      </c>
      <c r="C465" s="218" t="s">
        <v>164</v>
      </c>
      <c r="D465" s="230"/>
      <c r="E465" s="220"/>
    </row>
    <row r="466" spans="1:5" ht="18">
      <c r="A466" s="296" t="s">
        <v>959</v>
      </c>
      <c r="B466" s="297" t="s">
        <v>960</v>
      </c>
      <c r="C466" s="218" t="s">
        <v>164</v>
      </c>
      <c r="D466" s="230"/>
      <c r="E466" s="220"/>
    </row>
    <row r="467" spans="1:5" ht="18">
      <c r="A467" s="296" t="s">
        <v>961</v>
      </c>
      <c r="B467" s="297" t="s">
        <v>962</v>
      </c>
      <c r="C467" s="218" t="s">
        <v>164</v>
      </c>
      <c r="D467" s="230"/>
      <c r="E467" s="220"/>
    </row>
    <row r="468" spans="1:5" ht="18">
      <c r="A468" s="296" t="s">
        <v>963</v>
      </c>
      <c r="B468" s="297" t="s">
        <v>964</v>
      </c>
      <c r="C468" s="218" t="s">
        <v>164</v>
      </c>
      <c r="D468" s="230"/>
      <c r="E468" s="220"/>
    </row>
    <row r="469" spans="1:5" ht="18">
      <c r="A469" s="296" t="s">
        <v>965</v>
      </c>
      <c r="B469" s="297" t="s">
        <v>966</v>
      </c>
      <c r="C469" s="218" t="s">
        <v>164</v>
      </c>
      <c r="D469" s="230"/>
      <c r="E469" s="220"/>
    </row>
    <row r="470" spans="1:5" ht="18">
      <c r="A470" s="296" t="s">
        <v>967</v>
      </c>
      <c r="B470" s="297" t="s">
        <v>968</v>
      </c>
      <c r="C470" s="218" t="s">
        <v>164</v>
      </c>
      <c r="D470" s="230"/>
      <c r="E470" s="220"/>
    </row>
    <row r="471" spans="1:5" ht="18">
      <c r="A471" s="296" t="s">
        <v>969</v>
      </c>
      <c r="B471" s="297" t="s">
        <v>970</v>
      </c>
      <c r="C471" s="218" t="s">
        <v>164</v>
      </c>
      <c r="D471" s="230"/>
      <c r="E471" s="220"/>
    </row>
    <row r="472" spans="1:5" ht="18.75" thickBot="1">
      <c r="A472" s="300" t="s">
        <v>971</v>
      </c>
      <c r="B472" s="301" t="s">
        <v>972</v>
      </c>
      <c r="C472" s="218" t="s">
        <v>164</v>
      </c>
      <c r="D472" s="230"/>
      <c r="E472" s="220"/>
    </row>
    <row r="473" spans="1:5" ht="18">
      <c r="A473" s="294" t="s">
        <v>973</v>
      </c>
      <c r="B473" s="302" t="s">
        <v>974</v>
      </c>
      <c r="C473" s="218" t="s">
        <v>164</v>
      </c>
      <c r="D473" s="230"/>
      <c r="E473" s="220"/>
    </row>
    <row r="474" spans="1:5" ht="18">
      <c r="A474" s="296" t="s">
        <v>975</v>
      </c>
      <c r="B474" s="297" t="s">
        <v>976</v>
      </c>
      <c r="C474" s="218" t="s">
        <v>164</v>
      </c>
      <c r="D474" s="230"/>
      <c r="E474" s="220"/>
    </row>
    <row r="475" spans="1:5" ht="18">
      <c r="A475" s="296" t="s">
        <v>977</v>
      </c>
      <c r="B475" s="297" t="s">
        <v>978</v>
      </c>
      <c r="C475" s="218" t="s">
        <v>164</v>
      </c>
      <c r="D475" s="230"/>
      <c r="E475" s="220"/>
    </row>
    <row r="476" spans="1:5" ht="18.75" thickBot="1">
      <c r="A476" s="300" t="s">
        <v>979</v>
      </c>
      <c r="B476" s="301" t="s">
        <v>980</v>
      </c>
      <c r="C476" s="218" t="s">
        <v>164</v>
      </c>
      <c r="D476" s="230"/>
      <c r="E476" s="220"/>
    </row>
    <row r="477" spans="1:5" ht="18">
      <c r="A477" s="294" t="s">
        <v>981</v>
      </c>
      <c r="B477" s="295" t="s">
        <v>982</v>
      </c>
      <c r="C477" s="218" t="s">
        <v>164</v>
      </c>
      <c r="D477" s="230"/>
      <c r="E477" s="220"/>
    </row>
    <row r="478" spans="1:5" ht="18">
      <c r="A478" s="296" t="s">
        <v>983</v>
      </c>
      <c r="B478" s="297" t="s">
        <v>984</v>
      </c>
      <c r="C478" s="218" t="s">
        <v>164</v>
      </c>
      <c r="D478" s="230"/>
      <c r="E478" s="220"/>
    </row>
    <row r="479" spans="1:5" ht="18">
      <c r="A479" s="296" t="s">
        <v>985</v>
      </c>
      <c r="B479" s="298" t="s">
        <v>986</v>
      </c>
      <c r="C479" s="218" t="s">
        <v>164</v>
      </c>
      <c r="D479" s="230"/>
      <c r="E479" s="220"/>
    </row>
    <row r="480" spans="1:5" ht="18">
      <c r="A480" s="296" t="s">
        <v>987</v>
      </c>
      <c r="B480" s="297" t="s">
        <v>988</v>
      </c>
      <c r="C480" s="218" t="s">
        <v>164</v>
      </c>
      <c r="D480" s="230"/>
      <c r="E480" s="220"/>
    </row>
    <row r="481" spans="1:5" ht="18">
      <c r="A481" s="296" t="s">
        <v>989</v>
      </c>
      <c r="B481" s="297" t="s">
        <v>990</v>
      </c>
      <c r="C481" s="218" t="s">
        <v>164</v>
      </c>
      <c r="D481" s="230"/>
      <c r="E481" s="220"/>
    </row>
    <row r="482" spans="1:5" ht="18">
      <c r="A482" s="296" t="s">
        <v>991</v>
      </c>
      <c r="B482" s="297" t="s">
        <v>992</v>
      </c>
      <c r="C482" s="218" t="s">
        <v>164</v>
      </c>
      <c r="D482" s="230"/>
      <c r="E482" s="220"/>
    </row>
    <row r="483" spans="1:5" ht="18">
      <c r="A483" s="296" t="s">
        <v>993</v>
      </c>
      <c r="B483" s="297" t="s">
        <v>994</v>
      </c>
      <c r="C483" s="218" t="s">
        <v>164</v>
      </c>
      <c r="D483" s="230"/>
      <c r="E483" s="220"/>
    </row>
    <row r="484" spans="1:5" ht="18.75" thickBot="1">
      <c r="A484" s="300" t="s">
        <v>995</v>
      </c>
      <c r="B484" s="301" t="s">
        <v>996</v>
      </c>
      <c r="C484" s="218" t="s">
        <v>164</v>
      </c>
      <c r="D484" s="230"/>
      <c r="E484" s="220"/>
    </row>
    <row r="485" spans="1:5" ht="18">
      <c r="A485" s="294" t="s">
        <v>997</v>
      </c>
      <c r="B485" s="295" t="s">
        <v>998</v>
      </c>
      <c r="C485" s="218" t="s">
        <v>164</v>
      </c>
      <c r="D485" s="230"/>
      <c r="E485" s="220"/>
    </row>
    <row r="486" spans="1:5" ht="18">
      <c r="A486" s="296" t="s">
        <v>999</v>
      </c>
      <c r="B486" s="297" t="s">
        <v>1000</v>
      </c>
      <c r="C486" s="218" t="s">
        <v>164</v>
      </c>
      <c r="D486" s="230"/>
      <c r="E486" s="220"/>
    </row>
    <row r="487" spans="1:5" ht="18">
      <c r="A487" s="296" t="s">
        <v>1001</v>
      </c>
      <c r="B487" s="297" t="s">
        <v>1002</v>
      </c>
      <c r="C487" s="218" t="s">
        <v>164</v>
      </c>
      <c r="D487" s="230"/>
      <c r="E487" s="220"/>
    </row>
    <row r="488" spans="1:5" ht="18">
      <c r="A488" s="296" t="s">
        <v>1003</v>
      </c>
      <c r="B488" s="297" t="s">
        <v>1004</v>
      </c>
      <c r="C488" s="218" t="s">
        <v>164</v>
      </c>
      <c r="D488" s="230"/>
      <c r="E488" s="220"/>
    </row>
    <row r="489" spans="1:5" ht="18">
      <c r="A489" s="296" t="s">
        <v>1005</v>
      </c>
      <c r="B489" s="298" t="s">
        <v>1006</v>
      </c>
      <c r="C489" s="218" t="s">
        <v>164</v>
      </c>
      <c r="D489" s="230"/>
      <c r="E489" s="220"/>
    </row>
    <row r="490" spans="1:5" ht="18">
      <c r="A490" s="296" t="s">
        <v>1007</v>
      </c>
      <c r="B490" s="297" t="s">
        <v>1008</v>
      </c>
      <c r="C490" s="218" t="s">
        <v>164</v>
      </c>
      <c r="D490" s="230"/>
      <c r="E490" s="220"/>
    </row>
    <row r="491" spans="1:5" ht="18.75" thickBot="1">
      <c r="A491" s="300" t="s">
        <v>54</v>
      </c>
      <c r="B491" s="301" t="s">
        <v>55</v>
      </c>
      <c r="C491" s="218" t="s">
        <v>164</v>
      </c>
      <c r="D491" s="230"/>
      <c r="E491" s="220"/>
    </row>
    <row r="492" spans="1:5" ht="18">
      <c r="A492" s="294" t="s">
        <v>56</v>
      </c>
      <c r="B492" s="295" t="s">
        <v>57</v>
      </c>
      <c r="C492" s="218" t="s">
        <v>164</v>
      </c>
      <c r="D492" s="230"/>
      <c r="E492" s="220"/>
    </row>
    <row r="493" spans="1:5" ht="18">
      <c r="A493" s="296" t="s">
        <v>58</v>
      </c>
      <c r="B493" s="297" t="s">
        <v>59</v>
      </c>
      <c r="C493" s="218" t="s">
        <v>164</v>
      </c>
      <c r="D493" s="230"/>
      <c r="E493" s="220"/>
    </row>
    <row r="494" spans="1:5" ht="18">
      <c r="A494" s="296" t="s">
        <v>60</v>
      </c>
      <c r="B494" s="297" t="s">
        <v>61</v>
      </c>
      <c r="C494" s="218" t="s">
        <v>164</v>
      </c>
      <c r="D494" s="230"/>
      <c r="E494" s="220"/>
    </row>
    <row r="495" spans="1:5" ht="18">
      <c r="A495" s="296" t="s">
        <v>62</v>
      </c>
      <c r="B495" s="297" t="s">
        <v>63</v>
      </c>
      <c r="C495" s="218" t="s">
        <v>164</v>
      </c>
      <c r="D495" s="230"/>
      <c r="E495" s="220"/>
    </row>
    <row r="496" spans="1:5" ht="18">
      <c r="A496" s="296" t="s">
        <v>64</v>
      </c>
      <c r="B496" s="298" t="s">
        <v>65</v>
      </c>
      <c r="C496" s="218" t="s">
        <v>164</v>
      </c>
      <c r="D496" s="230"/>
      <c r="E496" s="220"/>
    </row>
    <row r="497" spans="1:5" ht="18">
      <c r="A497" s="296" t="s">
        <v>66</v>
      </c>
      <c r="B497" s="297" t="s">
        <v>67</v>
      </c>
      <c r="C497" s="218" t="s">
        <v>164</v>
      </c>
      <c r="D497" s="230"/>
      <c r="E497" s="220"/>
    </row>
    <row r="498" spans="1:5" ht="18">
      <c r="A498" s="296" t="s">
        <v>68</v>
      </c>
      <c r="B498" s="297" t="s">
        <v>69</v>
      </c>
      <c r="C498" s="218" t="s">
        <v>164</v>
      </c>
      <c r="D498" s="230"/>
      <c r="E498" s="220"/>
    </row>
    <row r="499" spans="1:5" ht="18">
      <c r="A499" s="296" t="s">
        <v>70</v>
      </c>
      <c r="B499" s="297" t="s">
        <v>71</v>
      </c>
      <c r="C499" s="218" t="s">
        <v>164</v>
      </c>
      <c r="D499" s="230"/>
      <c r="E499" s="220"/>
    </row>
    <row r="500" spans="1:5" ht="18.75" thickBot="1">
      <c r="A500" s="300" t="s">
        <v>72</v>
      </c>
      <c r="B500" s="301" t="s">
        <v>73</v>
      </c>
      <c r="C500" s="218" t="s">
        <v>164</v>
      </c>
      <c r="D500" s="230"/>
      <c r="E500" s="220"/>
    </row>
    <row r="501" spans="1:5" ht="18">
      <c r="A501" s="294" t="s">
        <v>74</v>
      </c>
      <c r="B501" s="295" t="s">
        <v>75</v>
      </c>
      <c r="C501" s="218" t="s">
        <v>164</v>
      </c>
      <c r="D501" s="230"/>
      <c r="E501" s="220"/>
    </row>
    <row r="502" spans="1:5" ht="18">
      <c r="A502" s="296" t="s">
        <v>76</v>
      </c>
      <c r="B502" s="297" t="s">
        <v>77</v>
      </c>
      <c r="C502" s="218" t="s">
        <v>164</v>
      </c>
      <c r="D502" s="230"/>
      <c r="E502" s="220"/>
    </row>
    <row r="503" spans="1:5" ht="18">
      <c r="A503" s="296" t="s">
        <v>78</v>
      </c>
      <c r="B503" s="298" t="s">
        <v>79</v>
      </c>
      <c r="C503" s="218" t="s">
        <v>164</v>
      </c>
      <c r="D503" s="230"/>
      <c r="E503" s="220"/>
    </row>
    <row r="504" spans="1:5" ht="18">
      <c r="A504" s="296" t="s">
        <v>80</v>
      </c>
      <c r="B504" s="297" t="s">
        <v>81</v>
      </c>
      <c r="C504" s="218" t="s">
        <v>164</v>
      </c>
      <c r="D504" s="230"/>
      <c r="E504" s="220"/>
    </row>
    <row r="505" spans="1:5" ht="18">
      <c r="A505" s="296" t="s">
        <v>82</v>
      </c>
      <c r="B505" s="297" t="s">
        <v>83</v>
      </c>
      <c r="C505" s="218" t="s">
        <v>164</v>
      </c>
      <c r="D505" s="230"/>
      <c r="E505" s="220"/>
    </row>
    <row r="506" spans="1:5" ht="18">
      <c r="A506" s="296" t="s">
        <v>84</v>
      </c>
      <c r="B506" s="297" t="s">
        <v>85</v>
      </c>
      <c r="C506" s="218" t="s">
        <v>164</v>
      </c>
      <c r="D506" s="230"/>
      <c r="E506" s="220"/>
    </row>
    <row r="507" spans="1:5" ht="18">
      <c r="A507" s="296" t="s">
        <v>86</v>
      </c>
      <c r="B507" s="297" t="s">
        <v>87</v>
      </c>
      <c r="C507" s="218" t="s">
        <v>164</v>
      </c>
      <c r="D507" s="230"/>
      <c r="E507" s="220"/>
    </row>
    <row r="508" spans="1:5" ht="18.75" thickBot="1">
      <c r="A508" s="300" t="s">
        <v>88</v>
      </c>
      <c r="B508" s="301" t="s">
        <v>89</v>
      </c>
      <c r="C508" s="218" t="s">
        <v>164</v>
      </c>
      <c r="D508" s="230"/>
      <c r="E508" s="220"/>
    </row>
    <row r="509" spans="1:5" ht="18">
      <c r="A509" s="294" t="s">
        <v>90</v>
      </c>
      <c r="B509" s="295" t="s">
        <v>91</v>
      </c>
      <c r="C509" s="218" t="s">
        <v>164</v>
      </c>
      <c r="D509" s="230"/>
      <c r="E509" s="220"/>
    </row>
    <row r="510" spans="1:5" ht="18">
      <c r="A510" s="296" t="s">
        <v>92</v>
      </c>
      <c r="B510" s="297" t="s">
        <v>93</v>
      </c>
      <c r="C510" s="218" t="s">
        <v>164</v>
      </c>
      <c r="D510" s="230"/>
      <c r="E510" s="220"/>
    </row>
    <row r="511" spans="1:5" ht="18">
      <c r="A511" s="296" t="s">
        <v>94</v>
      </c>
      <c r="B511" s="297" t="s">
        <v>95</v>
      </c>
      <c r="C511" s="218" t="s">
        <v>164</v>
      </c>
      <c r="D511" s="230"/>
      <c r="E511" s="220"/>
    </row>
    <row r="512" spans="1:5" ht="18">
      <c r="A512" s="296" t="s">
        <v>96</v>
      </c>
      <c r="B512" s="297" t="s">
        <v>97</v>
      </c>
      <c r="C512" s="218" t="s">
        <v>164</v>
      </c>
      <c r="D512" s="230"/>
      <c r="E512" s="220"/>
    </row>
    <row r="513" spans="1:5" ht="18">
      <c r="A513" s="296" t="s">
        <v>98</v>
      </c>
      <c r="B513" s="297" t="s">
        <v>99</v>
      </c>
      <c r="C513" s="218" t="s">
        <v>164</v>
      </c>
      <c r="D513" s="230"/>
      <c r="E513" s="220"/>
    </row>
    <row r="514" spans="1:5" ht="18">
      <c r="A514" s="296" t="s">
        <v>100</v>
      </c>
      <c r="B514" s="297" t="s">
        <v>101</v>
      </c>
      <c r="C514" s="218" t="s">
        <v>164</v>
      </c>
      <c r="D514" s="230"/>
      <c r="E514" s="220"/>
    </row>
    <row r="515" spans="1:5" ht="18">
      <c r="A515" s="296" t="s">
        <v>102</v>
      </c>
      <c r="B515" s="297" t="s">
        <v>103</v>
      </c>
      <c r="C515" s="218" t="s">
        <v>164</v>
      </c>
      <c r="D515" s="230"/>
      <c r="E515" s="220"/>
    </row>
    <row r="516" spans="1:5" ht="18">
      <c r="A516" s="296" t="s">
        <v>104</v>
      </c>
      <c r="B516" s="297" t="s">
        <v>105</v>
      </c>
      <c r="C516" s="218" t="s">
        <v>164</v>
      </c>
      <c r="D516" s="230"/>
      <c r="E516" s="220"/>
    </row>
    <row r="517" spans="1:5" ht="18">
      <c r="A517" s="296" t="s">
        <v>106</v>
      </c>
      <c r="B517" s="298" t="s">
        <v>107</v>
      </c>
      <c r="C517" s="218" t="s">
        <v>164</v>
      </c>
      <c r="D517" s="230"/>
      <c r="E517" s="220"/>
    </row>
    <row r="518" spans="1:5" ht="18">
      <c r="A518" s="296" t="s">
        <v>108</v>
      </c>
      <c r="B518" s="297" t="s">
        <v>109</v>
      </c>
      <c r="C518" s="218" t="s">
        <v>164</v>
      </c>
      <c r="D518" s="230"/>
      <c r="E518" s="220"/>
    </row>
    <row r="519" spans="1:5" ht="18.75" thickBot="1">
      <c r="A519" s="300" t="s">
        <v>110</v>
      </c>
      <c r="B519" s="301" t="s">
        <v>111</v>
      </c>
      <c r="C519" s="218" t="s">
        <v>164</v>
      </c>
      <c r="D519" s="230"/>
      <c r="E519" s="220"/>
    </row>
    <row r="520" spans="1:5" ht="18">
      <c r="A520" s="294" t="s">
        <v>112</v>
      </c>
      <c r="B520" s="295" t="s">
        <v>113</v>
      </c>
      <c r="C520" s="218" t="s">
        <v>164</v>
      </c>
      <c r="D520" s="230"/>
      <c r="E520" s="220"/>
    </row>
    <row r="521" spans="1:5" ht="18">
      <c r="A521" s="296" t="s">
        <v>114</v>
      </c>
      <c r="B521" s="297" t="s">
        <v>115</v>
      </c>
      <c r="C521" s="218" t="s">
        <v>164</v>
      </c>
      <c r="D521" s="230"/>
      <c r="E521" s="220"/>
    </row>
    <row r="522" spans="1:5" ht="18">
      <c r="A522" s="296" t="s">
        <v>116</v>
      </c>
      <c r="B522" s="297" t="s">
        <v>117</v>
      </c>
      <c r="C522" s="218" t="s">
        <v>164</v>
      </c>
      <c r="D522" s="230"/>
      <c r="E522" s="220"/>
    </row>
    <row r="523" spans="1:5" ht="18">
      <c r="A523" s="296" t="s">
        <v>118</v>
      </c>
      <c r="B523" s="297" t="s">
        <v>119</v>
      </c>
      <c r="C523" s="218" t="s">
        <v>164</v>
      </c>
      <c r="D523" s="230"/>
      <c r="E523" s="220"/>
    </row>
    <row r="524" spans="1:5" ht="18">
      <c r="A524" s="296" t="s">
        <v>120</v>
      </c>
      <c r="B524" s="297" t="s">
        <v>121</v>
      </c>
      <c r="C524" s="218" t="s">
        <v>164</v>
      </c>
      <c r="D524" s="230"/>
      <c r="E524" s="220"/>
    </row>
    <row r="525" spans="1:5" ht="18">
      <c r="A525" s="296" t="s">
        <v>122</v>
      </c>
      <c r="B525" s="298" t="s">
        <v>123</v>
      </c>
      <c r="C525" s="218" t="s">
        <v>164</v>
      </c>
      <c r="D525" s="230"/>
      <c r="E525" s="220"/>
    </row>
    <row r="526" spans="1:5" ht="18">
      <c r="A526" s="296" t="s">
        <v>124</v>
      </c>
      <c r="B526" s="297" t="s">
        <v>125</v>
      </c>
      <c r="C526" s="218" t="s">
        <v>164</v>
      </c>
      <c r="D526" s="230"/>
      <c r="E526" s="220"/>
    </row>
    <row r="527" spans="1:5" ht="18">
      <c r="A527" s="296" t="s">
        <v>126</v>
      </c>
      <c r="B527" s="297" t="s">
        <v>127</v>
      </c>
      <c r="C527" s="218" t="s">
        <v>164</v>
      </c>
      <c r="D527" s="230"/>
      <c r="E527" s="220"/>
    </row>
    <row r="528" spans="1:5" ht="18">
      <c r="A528" s="296" t="s">
        <v>128</v>
      </c>
      <c r="B528" s="297" t="s">
        <v>129</v>
      </c>
      <c r="C528" s="218" t="s">
        <v>164</v>
      </c>
      <c r="D528" s="230"/>
      <c r="E528" s="220"/>
    </row>
    <row r="529" spans="1:5" ht="18">
      <c r="A529" s="296" t="s">
        <v>130</v>
      </c>
      <c r="B529" s="297" t="s">
        <v>131</v>
      </c>
      <c r="C529" s="218" t="s">
        <v>164</v>
      </c>
      <c r="D529" s="230"/>
      <c r="E529" s="220"/>
    </row>
    <row r="530" spans="1:5" ht="18">
      <c r="A530" s="1130" t="s">
        <v>132</v>
      </c>
      <c r="B530" s="1131" t="s">
        <v>133</v>
      </c>
      <c r="C530" s="218" t="s">
        <v>164</v>
      </c>
      <c r="D530" s="230"/>
      <c r="E530" s="220"/>
    </row>
    <row r="531" spans="1:5" ht="18.75" thickBot="1">
      <c r="A531" s="300" t="s">
        <v>477</v>
      </c>
      <c r="B531" s="301" t="s">
        <v>478</v>
      </c>
      <c r="C531" s="218" t="s">
        <v>164</v>
      </c>
      <c r="D531" s="230"/>
      <c r="E531" s="220"/>
    </row>
    <row r="532" spans="1:5" ht="18">
      <c r="A532" s="294" t="s">
        <v>134</v>
      </c>
      <c r="B532" s="295" t="s">
        <v>135</v>
      </c>
      <c r="C532" s="218" t="s">
        <v>164</v>
      </c>
      <c r="D532" s="230"/>
      <c r="E532" s="220"/>
    </row>
    <row r="533" spans="1:5" ht="18">
      <c r="A533" s="296" t="s">
        <v>136</v>
      </c>
      <c r="B533" s="297" t="s">
        <v>137</v>
      </c>
      <c r="C533" s="218" t="s">
        <v>164</v>
      </c>
      <c r="D533" s="230"/>
      <c r="E533" s="220"/>
    </row>
    <row r="534" spans="1:5" ht="18">
      <c r="A534" s="296" t="s">
        <v>138</v>
      </c>
      <c r="B534" s="297" t="s">
        <v>139</v>
      </c>
      <c r="C534" s="218" t="s">
        <v>164</v>
      </c>
      <c r="D534" s="230"/>
      <c r="E534" s="220"/>
    </row>
    <row r="535" spans="1:5" ht="18">
      <c r="A535" s="296" t="s">
        <v>140</v>
      </c>
      <c r="B535" s="298" t="s">
        <v>141</v>
      </c>
      <c r="C535" s="218" t="s">
        <v>164</v>
      </c>
      <c r="D535" s="230"/>
      <c r="E535" s="220"/>
    </row>
    <row r="536" spans="1:5" ht="18">
      <c r="A536" s="296" t="s">
        <v>142</v>
      </c>
      <c r="B536" s="297" t="s">
        <v>143</v>
      </c>
      <c r="C536" s="218" t="s">
        <v>164</v>
      </c>
      <c r="D536" s="230"/>
      <c r="E536" s="220"/>
    </row>
    <row r="537" spans="1:5" ht="18.75" thickBot="1">
      <c r="A537" s="300" t="s">
        <v>144</v>
      </c>
      <c r="B537" s="301" t="s">
        <v>145</v>
      </c>
      <c r="C537" s="218" t="s">
        <v>164</v>
      </c>
      <c r="D537" s="230"/>
      <c r="E537" s="220"/>
    </row>
    <row r="538" spans="1:5" ht="18">
      <c r="A538" s="303" t="s">
        <v>146</v>
      </c>
      <c r="B538" s="304" t="s">
        <v>147</v>
      </c>
      <c r="C538" s="218" t="s">
        <v>164</v>
      </c>
      <c r="D538" s="230"/>
      <c r="E538" s="220"/>
    </row>
    <row r="539" spans="1:5" ht="18">
      <c r="A539" s="296" t="s">
        <v>148</v>
      </c>
      <c r="B539" s="297" t="s">
        <v>149</v>
      </c>
      <c r="C539" s="218" t="s">
        <v>164</v>
      </c>
      <c r="D539" s="230"/>
      <c r="E539" s="220"/>
    </row>
    <row r="540" spans="1:5" ht="18">
      <c r="A540" s="296" t="s">
        <v>150</v>
      </c>
      <c r="B540" s="297" t="s">
        <v>151</v>
      </c>
      <c r="C540" s="218" t="s">
        <v>164</v>
      </c>
      <c r="D540" s="230"/>
      <c r="E540" s="220"/>
    </row>
    <row r="541" spans="1:5" ht="18">
      <c r="A541" s="296" t="s">
        <v>152</v>
      </c>
      <c r="B541" s="297" t="s">
        <v>153</v>
      </c>
      <c r="C541" s="218" t="s">
        <v>164</v>
      </c>
      <c r="D541" s="230"/>
      <c r="E541" s="220"/>
    </row>
    <row r="542" spans="1:5" ht="18">
      <c r="A542" s="296" t="s">
        <v>154</v>
      </c>
      <c r="B542" s="297" t="s">
        <v>155</v>
      </c>
      <c r="C542" s="218" t="s">
        <v>164</v>
      </c>
      <c r="D542" s="230"/>
      <c r="E542" s="220"/>
    </row>
    <row r="543" spans="1:5" ht="18">
      <c r="A543" s="296" t="s">
        <v>1156</v>
      </c>
      <c r="B543" s="297" t="s">
        <v>1157</v>
      </c>
      <c r="C543" s="218" t="s">
        <v>164</v>
      </c>
      <c r="D543" s="230"/>
      <c r="E543" s="220"/>
    </row>
    <row r="544" spans="1:5" ht="18">
      <c r="A544" s="296" t="s">
        <v>1158</v>
      </c>
      <c r="B544" s="297" t="s">
        <v>1159</v>
      </c>
      <c r="C544" s="218" t="s">
        <v>164</v>
      </c>
      <c r="D544" s="230"/>
      <c r="E544" s="220"/>
    </row>
    <row r="545" spans="1:5" ht="18">
      <c r="A545" s="296" t="s">
        <v>1160</v>
      </c>
      <c r="B545" s="298" t="s">
        <v>1161</v>
      </c>
      <c r="C545" s="218" t="s">
        <v>164</v>
      </c>
      <c r="D545" s="230"/>
      <c r="E545" s="220"/>
    </row>
    <row r="546" spans="1:5" ht="18">
      <c r="A546" s="296" t="s">
        <v>1162</v>
      </c>
      <c r="B546" s="297" t="s">
        <v>1163</v>
      </c>
      <c r="C546" s="218" t="s">
        <v>164</v>
      </c>
      <c r="D546" s="230"/>
      <c r="E546" s="220"/>
    </row>
    <row r="547" spans="1:5" ht="18">
      <c r="A547" s="296" t="s">
        <v>1164</v>
      </c>
      <c r="B547" s="297" t="s">
        <v>1165</v>
      </c>
      <c r="C547" s="218" t="s">
        <v>164</v>
      </c>
      <c r="D547" s="230"/>
      <c r="E547" s="220"/>
    </row>
    <row r="548" spans="1:5" ht="18.75" thickBot="1">
      <c r="A548" s="305" t="s">
        <v>1166</v>
      </c>
      <c r="B548" s="301" t="s">
        <v>1167</v>
      </c>
      <c r="C548" s="218" t="s">
        <v>164</v>
      </c>
      <c r="D548" s="231"/>
      <c r="E548" s="220"/>
    </row>
    <row r="549" spans="1:5" ht="18">
      <c r="A549" s="303" t="s">
        <v>1168</v>
      </c>
      <c r="B549" s="304" t="s">
        <v>1169</v>
      </c>
      <c r="C549" s="218" t="s">
        <v>164</v>
      </c>
      <c r="D549" s="230"/>
      <c r="E549" s="220"/>
    </row>
    <row r="550" spans="1:5" ht="18">
      <c r="A550" s="296" t="s">
        <v>1170</v>
      </c>
      <c r="B550" s="297" t="s">
        <v>1171</v>
      </c>
      <c r="C550" s="218" t="s">
        <v>164</v>
      </c>
      <c r="D550" s="230"/>
      <c r="E550" s="220"/>
    </row>
    <row r="551" spans="1:5" ht="18">
      <c r="A551" s="296" t="s">
        <v>1172</v>
      </c>
      <c r="B551" s="297" t="s">
        <v>1173</v>
      </c>
      <c r="C551" s="218" t="s">
        <v>164</v>
      </c>
      <c r="D551" s="230"/>
      <c r="E551" s="220"/>
    </row>
    <row r="552" spans="1:5" ht="18">
      <c r="A552" s="296" t="s">
        <v>1174</v>
      </c>
      <c r="B552" s="297" t="s">
        <v>1175</v>
      </c>
      <c r="C552" s="218" t="s">
        <v>164</v>
      </c>
      <c r="D552" s="230"/>
      <c r="E552" s="220"/>
    </row>
    <row r="553" spans="1:5" ht="18">
      <c r="A553" s="296" t="s">
        <v>1176</v>
      </c>
      <c r="B553" s="297" t="s">
        <v>1177</v>
      </c>
      <c r="C553" s="218" t="s">
        <v>164</v>
      </c>
      <c r="D553" s="230"/>
      <c r="E553" s="220"/>
    </row>
    <row r="554" spans="1:5" ht="18">
      <c r="A554" s="296" t="s">
        <v>1178</v>
      </c>
      <c r="B554" s="297" t="s">
        <v>1179</v>
      </c>
      <c r="C554" s="218" t="s">
        <v>164</v>
      </c>
      <c r="D554" s="230"/>
      <c r="E554" s="220"/>
    </row>
    <row r="555" spans="1:5" ht="18">
      <c r="A555" s="296" t="s">
        <v>1180</v>
      </c>
      <c r="B555" s="297" t="s">
        <v>1181</v>
      </c>
      <c r="C555" s="218" t="s">
        <v>164</v>
      </c>
      <c r="D555" s="230"/>
      <c r="E555" s="220"/>
    </row>
    <row r="556" spans="1:5" ht="18">
      <c r="A556" s="296" t="s">
        <v>1182</v>
      </c>
      <c r="B556" s="297" t="s">
        <v>1183</v>
      </c>
      <c r="C556" s="218" t="s">
        <v>164</v>
      </c>
      <c r="D556" s="230"/>
      <c r="E556" s="220"/>
    </row>
    <row r="557" spans="1:5" ht="18">
      <c r="A557" s="296" t="s">
        <v>1184</v>
      </c>
      <c r="B557" s="298" t="s">
        <v>1185</v>
      </c>
      <c r="C557" s="218" t="s">
        <v>164</v>
      </c>
      <c r="D557" s="230"/>
      <c r="E557" s="220"/>
    </row>
    <row r="558" spans="1:5" ht="18">
      <c r="A558" s="296" t="s">
        <v>1186</v>
      </c>
      <c r="B558" s="297" t="s">
        <v>1187</v>
      </c>
      <c r="C558" s="218" t="s">
        <v>164</v>
      </c>
      <c r="D558" s="230"/>
      <c r="E558" s="220"/>
    </row>
    <row r="559" spans="1:5" ht="18">
      <c r="A559" s="296" t="s">
        <v>1188</v>
      </c>
      <c r="B559" s="297" t="s">
        <v>1189</v>
      </c>
      <c r="C559" s="218" t="s">
        <v>164</v>
      </c>
      <c r="D559" s="230"/>
      <c r="E559" s="220"/>
    </row>
    <row r="560" spans="1:5" ht="18">
      <c r="A560" s="296" t="s">
        <v>1190</v>
      </c>
      <c r="B560" s="297" t="s">
        <v>1191</v>
      </c>
      <c r="C560" s="218" t="s">
        <v>164</v>
      </c>
      <c r="D560" s="230"/>
      <c r="E560" s="220"/>
    </row>
    <row r="561" spans="1:5" ht="18">
      <c r="A561" s="296" t="s">
        <v>1192</v>
      </c>
      <c r="B561" s="297" t="s">
        <v>1193</v>
      </c>
      <c r="C561" s="218" t="s">
        <v>164</v>
      </c>
      <c r="D561" s="230"/>
      <c r="E561" s="220"/>
    </row>
    <row r="562" spans="1:5" ht="18">
      <c r="A562" s="296" t="s">
        <v>1194</v>
      </c>
      <c r="B562" s="297" t="s">
        <v>1195</v>
      </c>
      <c r="C562" s="218" t="s">
        <v>164</v>
      </c>
      <c r="D562" s="230"/>
      <c r="E562" s="220"/>
    </row>
    <row r="563" spans="1:5" ht="18">
      <c r="A563" s="296" t="s">
        <v>1196</v>
      </c>
      <c r="B563" s="297" t="s">
        <v>1197</v>
      </c>
      <c r="C563" s="218" t="s">
        <v>164</v>
      </c>
      <c r="D563" s="230"/>
      <c r="E563" s="220"/>
    </row>
    <row r="564" spans="1:5" ht="18">
      <c r="A564" s="296" t="s">
        <v>1198</v>
      </c>
      <c r="B564" s="297" t="s">
        <v>1199</v>
      </c>
      <c r="C564" s="218" t="s">
        <v>164</v>
      </c>
      <c r="D564" s="230"/>
      <c r="E564" s="220"/>
    </row>
    <row r="565" spans="1:5" ht="18">
      <c r="A565" s="296" t="s">
        <v>1200</v>
      </c>
      <c r="B565" s="297" t="s">
        <v>1201</v>
      </c>
      <c r="C565" s="218" t="s">
        <v>164</v>
      </c>
      <c r="D565" s="230"/>
      <c r="E565" s="220"/>
    </row>
    <row r="566" spans="1:5" ht="18.75" thickBot="1">
      <c r="A566" s="300" t="s">
        <v>1202</v>
      </c>
      <c r="B566" s="306" t="s">
        <v>1203</v>
      </c>
      <c r="C566" s="218" t="s">
        <v>164</v>
      </c>
      <c r="D566" s="232"/>
      <c r="E566" s="220"/>
    </row>
    <row r="567" spans="1:5" ht="18">
      <c r="A567" s="294" t="s">
        <v>1204</v>
      </c>
      <c r="B567" s="295" t="s">
        <v>1205</v>
      </c>
      <c r="C567" s="218" t="s">
        <v>164</v>
      </c>
      <c r="D567" s="230"/>
      <c r="E567" s="220"/>
    </row>
    <row r="568" spans="1:5" ht="18">
      <c r="A568" s="296" t="s">
        <v>1206</v>
      </c>
      <c r="B568" s="297" t="s">
        <v>1207</v>
      </c>
      <c r="C568" s="218" t="s">
        <v>164</v>
      </c>
      <c r="D568" s="230"/>
      <c r="E568" s="220"/>
    </row>
    <row r="569" spans="1:5" ht="18.75">
      <c r="A569" s="296" t="s">
        <v>1208</v>
      </c>
      <c r="B569" s="297" t="s">
        <v>1209</v>
      </c>
      <c r="C569" s="218" t="s">
        <v>164</v>
      </c>
      <c r="D569" s="230"/>
      <c r="E569" s="220"/>
    </row>
    <row r="570" spans="1:5" ht="18.75">
      <c r="A570" s="296" t="s">
        <v>1210</v>
      </c>
      <c r="B570" s="297" t="s">
        <v>1211</v>
      </c>
      <c r="C570" s="218" t="s">
        <v>164</v>
      </c>
      <c r="D570" s="230"/>
      <c r="E570" s="220"/>
    </row>
    <row r="571" spans="1:5" ht="19.5">
      <c r="A571" s="296" t="s">
        <v>1212</v>
      </c>
      <c r="B571" s="298" t="s">
        <v>1213</v>
      </c>
      <c r="C571" s="218" t="s">
        <v>164</v>
      </c>
      <c r="D571" s="230"/>
      <c r="E571" s="220"/>
    </row>
    <row r="572" spans="1:5" ht="18.75">
      <c r="A572" s="296" t="s">
        <v>1214</v>
      </c>
      <c r="B572" s="297" t="s">
        <v>1215</v>
      </c>
      <c r="C572" s="218" t="s">
        <v>164</v>
      </c>
      <c r="D572" s="230"/>
      <c r="E572" s="220"/>
    </row>
    <row r="573" spans="1:5" ht="19.5" thickBot="1">
      <c r="A573" s="300" t="s">
        <v>1216</v>
      </c>
      <c r="B573" s="301" t="s">
        <v>1217</v>
      </c>
      <c r="C573" s="218" t="s">
        <v>164</v>
      </c>
      <c r="D573" s="230"/>
      <c r="E573" s="220"/>
    </row>
    <row r="574" spans="1:5" ht="18.75">
      <c r="A574" s="294" t="s">
        <v>1218</v>
      </c>
      <c r="B574" s="295" t="s">
        <v>1219</v>
      </c>
      <c r="C574" s="218" t="s">
        <v>164</v>
      </c>
      <c r="D574" s="230"/>
      <c r="E574" s="220"/>
    </row>
    <row r="575" spans="1:5" ht="18.75">
      <c r="A575" s="296" t="s">
        <v>1220</v>
      </c>
      <c r="B575" s="297" t="s">
        <v>278</v>
      </c>
      <c r="C575" s="218" t="s">
        <v>164</v>
      </c>
      <c r="D575" s="230"/>
      <c r="E575" s="220"/>
    </row>
    <row r="576" spans="1:5" ht="18.75">
      <c r="A576" s="296" t="s">
        <v>1221</v>
      </c>
      <c r="B576" s="297" t="s">
        <v>1222</v>
      </c>
      <c r="C576" s="218" t="s">
        <v>164</v>
      </c>
      <c r="D576" s="230"/>
      <c r="E576" s="220"/>
    </row>
    <row r="577" spans="1:5" ht="18.75">
      <c r="A577" s="296" t="s">
        <v>1223</v>
      </c>
      <c r="B577" s="297" t="s">
        <v>1224</v>
      </c>
      <c r="C577" s="218" t="s">
        <v>164</v>
      </c>
      <c r="D577" s="230"/>
      <c r="E577" s="220"/>
    </row>
    <row r="578" spans="1:5" ht="18.75">
      <c r="A578" s="296" t="s">
        <v>1225</v>
      </c>
      <c r="B578" s="297" t="s">
        <v>1226</v>
      </c>
      <c r="C578" s="218" t="s">
        <v>164</v>
      </c>
      <c r="D578" s="230"/>
      <c r="E578" s="220"/>
    </row>
    <row r="579" spans="1:5" ht="19.5">
      <c r="A579" s="296" t="s">
        <v>1227</v>
      </c>
      <c r="B579" s="298" t="s">
        <v>1228</v>
      </c>
      <c r="C579" s="218" t="s">
        <v>164</v>
      </c>
      <c r="D579" s="230"/>
      <c r="E579" s="220"/>
    </row>
    <row r="580" spans="1:5" ht="18.75">
      <c r="A580" s="296" t="s">
        <v>1229</v>
      </c>
      <c r="B580" s="297" t="s">
        <v>1230</v>
      </c>
      <c r="C580" s="218" t="s">
        <v>164</v>
      </c>
      <c r="D580" s="230"/>
      <c r="E580" s="220"/>
    </row>
    <row r="581" spans="1:5" ht="19.5" thickBot="1">
      <c r="A581" s="300" t="s">
        <v>1231</v>
      </c>
      <c r="B581" s="301" t="s">
        <v>1232</v>
      </c>
      <c r="C581" s="218" t="s">
        <v>164</v>
      </c>
      <c r="D581" s="230"/>
      <c r="E581" s="220"/>
    </row>
    <row r="582" spans="1:5" ht="18.75">
      <c r="A582" s="294" t="s">
        <v>1233</v>
      </c>
      <c r="B582" s="295" t="s">
        <v>1234</v>
      </c>
      <c r="C582" s="218" t="s">
        <v>164</v>
      </c>
      <c r="D582" s="230"/>
      <c r="E582" s="220"/>
    </row>
    <row r="583" spans="1:5" ht="18.75">
      <c r="A583" s="296" t="s">
        <v>1235</v>
      </c>
      <c r="B583" s="297" t="s">
        <v>1236</v>
      </c>
      <c r="C583" s="218" t="s">
        <v>164</v>
      </c>
      <c r="D583" s="230"/>
      <c r="E583" s="220"/>
    </row>
    <row r="584" spans="1:5" ht="18.75">
      <c r="A584" s="296" t="s">
        <v>1237</v>
      </c>
      <c r="B584" s="297" t="s">
        <v>1238</v>
      </c>
      <c r="C584" s="218" t="s">
        <v>164</v>
      </c>
      <c r="D584" s="230"/>
      <c r="E584" s="220"/>
    </row>
    <row r="585" spans="1:5" ht="18.75">
      <c r="A585" s="296" t="s">
        <v>1239</v>
      </c>
      <c r="B585" s="297" t="s">
        <v>1240</v>
      </c>
      <c r="C585" s="218" t="s">
        <v>164</v>
      </c>
      <c r="D585" s="230"/>
      <c r="E585" s="220"/>
    </row>
    <row r="586" spans="1:5" ht="19.5">
      <c r="A586" s="296" t="s">
        <v>1241</v>
      </c>
      <c r="B586" s="298" t="s">
        <v>1242</v>
      </c>
      <c r="C586" s="218" t="s">
        <v>164</v>
      </c>
      <c r="D586" s="230"/>
      <c r="E586" s="220"/>
    </row>
    <row r="587" spans="1:5" ht="18.75">
      <c r="A587" s="296" t="s">
        <v>1243</v>
      </c>
      <c r="B587" s="297" t="s">
        <v>1244</v>
      </c>
      <c r="C587" s="218" t="s">
        <v>164</v>
      </c>
      <c r="D587" s="230"/>
      <c r="E587" s="220"/>
    </row>
    <row r="588" spans="1:5" ht="19.5" thickBot="1">
      <c r="A588" s="300" t="s">
        <v>1245</v>
      </c>
      <c r="B588" s="301" t="s">
        <v>1246</v>
      </c>
      <c r="C588" s="218" t="s">
        <v>164</v>
      </c>
      <c r="D588" s="230"/>
      <c r="E588" s="220"/>
    </row>
    <row r="589" spans="1:5" ht="18.75">
      <c r="A589" s="294" t="s">
        <v>1247</v>
      </c>
      <c r="B589" s="295" t="s">
        <v>1248</v>
      </c>
      <c r="C589" s="218" t="s">
        <v>164</v>
      </c>
      <c r="D589" s="230"/>
      <c r="E589" s="220"/>
    </row>
    <row r="590" spans="1:5" ht="18.75">
      <c r="A590" s="296" t="s">
        <v>1249</v>
      </c>
      <c r="B590" s="297" t="s">
        <v>1250</v>
      </c>
      <c r="C590" s="218" t="s">
        <v>164</v>
      </c>
      <c r="D590" s="230"/>
      <c r="E590" s="220"/>
    </row>
    <row r="591" spans="1:5" ht="19.5">
      <c r="A591" s="296" t="s">
        <v>1251</v>
      </c>
      <c r="B591" s="298" t="s">
        <v>1252</v>
      </c>
      <c r="C591" s="218" t="s">
        <v>164</v>
      </c>
      <c r="D591" s="230"/>
      <c r="E591" s="220"/>
    </row>
    <row r="592" spans="1:5" ht="19.5" thickBot="1">
      <c r="A592" s="300" t="s">
        <v>1253</v>
      </c>
      <c r="B592" s="301" t="s">
        <v>1254</v>
      </c>
      <c r="C592" s="218" t="s">
        <v>164</v>
      </c>
      <c r="D592" s="230"/>
      <c r="E592" s="220"/>
    </row>
    <row r="593" spans="1:5" ht="18.75">
      <c r="A593" s="294" t="s">
        <v>1255</v>
      </c>
      <c r="B593" s="295" t="s">
        <v>1256</v>
      </c>
      <c r="C593" s="218" t="s">
        <v>164</v>
      </c>
      <c r="D593" s="230"/>
      <c r="E593" s="220"/>
    </row>
    <row r="594" spans="1:5" ht="18.75">
      <c r="A594" s="296" t="s">
        <v>1257</v>
      </c>
      <c r="B594" s="297" t="s">
        <v>1258</v>
      </c>
      <c r="C594" s="218" t="s">
        <v>164</v>
      </c>
      <c r="D594" s="230"/>
      <c r="E594" s="220"/>
    </row>
    <row r="595" spans="1:5" ht="18.75">
      <c r="A595" s="296" t="s">
        <v>1259</v>
      </c>
      <c r="B595" s="297" t="s">
        <v>1260</v>
      </c>
      <c r="C595" s="218" t="s">
        <v>164</v>
      </c>
      <c r="D595" s="230"/>
      <c r="E595" s="220"/>
    </row>
    <row r="596" spans="1:5" ht="18.75">
      <c r="A596" s="296" t="s">
        <v>1261</v>
      </c>
      <c r="B596" s="297" t="s">
        <v>1262</v>
      </c>
      <c r="C596" s="218" t="s">
        <v>164</v>
      </c>
      <c r="D596" s="230"/>
      <c r="E596" s="220"/>
    </row>
    <row r="597" spans="1:5" ht="18.75">
      <c r="A597" s="296" t="s">
        <v>1263</v>
      </c>
      <c r="B597" s="297" t="s">
        <v>1264</v>
      </c>
      <c r="C597" s="218" t="s">
        <v>164</v>
      </c>
      <c r="D597" s="230"/>
      <c r="E597" s="220"/>
    </row>
    <row r="598" spans="1:5" ht="18.75">
      <c r="A598" s="296" t="s">
        <v>1265</v>
      </c>
      <c r="B598" s="297" t="s">
        <v>1266</v>
      </c>
      <c r="C598" s="218" t="s">
        <v>164</v>
      </c>
      <c r="D598" s="230"/>
      <c r="E598" s="220"/>
    </row>
    <row r="599" spans="1:5" ht="18.75">
      <c r="A599" s="296" t="s">
        <v>1267</v>
      </c>
      <c r="B599" s="297" t="s">
        <v>1268</v>
      </c>
      <c r="C599" s="218" t="s">
        <v>164</v>
      </c>
      <c r="D599" s="230"/>
      <c r="E599" s="220"/>
    </row>
    <row r="600" spans="1:5" ht="18.75">
      <c r="A600" s="296" t="s">
        <v>1269</v>
      </c>
      <c r="B600" s="297" t="s">
        <v>1270</v>
      </c>
      <c r="C600" s="218" t="s">
        <v>164</v>
      </c>
      <c r="D600" s="230"/>
      <c r="E600" s="220"/>
    </row>
    <row r="601" spans="1:5" ht="19.5">
      <c r="A601" s="296" t="s">
        <v>1271</v>
      </c>
      <c r="B601" s="298" t="s">
        <v>1272</v>
      </c>
      <c r="C601" s="218" t="s">
        <v>164</v>
      </c>
      <c r="D601" s="230"/>
      <c r="E601" s="220"/>
    </row>
    <row r="602" spans="1:5" ht="19.5" thickBot="1">
      <c r="A602" s="300" t="s">
        <v>1273</v>
      </c>
      <c r="B602" s="301" t="s">
        <v>1274</v>
      </c>
      <c r="C602" s="218" t="s">
        <v>164</v>
      </c>
      <c r="D602" s="230"/>
      <c r="E602" s="220"/>
    </row>
    <row r="603" spans="1:5" ht="18.75">
      <c r="A603" s="294" t="s">
        <v>1275</v>
      </c>
      <c r="B603" s="295" t="s">
        <v>1276</v>
      </c>
      <c r="C603" s="218" t="s">
        <v>164</v>
      </c>
      <c r="D603" s="230"/>
      <c r="E603" s="220"/>
    </row>
    <row r="604" spans="1:5" ht="18.75">
      <c r="A604" s="296" t="s">
        <v>1277</v>
      </c>
      <c r="B604" s="297" t="s">
        <v>1278</v>
      </c>
      <c r="C604" s="218" t="s">
        <v>164</v>
      </c>
      <c r="D604" s="230"/>
      <c r="E604" s="220"/>
    </row>
    <row r="605" spans="1:5" ht="18.75">
      <c r="A605" s="296" t="s">
        <v>1279</v>
      </c>
      <c r="B605" s="297" t="s">
        <v>1280</v>
      </c>
      <c r="C605" s="218" t="s">
        <v>164</v>
      </c>
      <c r="D605" s="230"/>
      <c r="E605" s="220"/>
    </row>
    <row r="606" spans="1:5" ht="18.75">
      <c r="A606" s="296" t="s">
        <v>1281</v>
      </c>
      <c r="B606" s="297" t="s">
        <v>1282</v>
      </c>
      <c r="C606" s="218" t="s">
        <v>164</v>
      </c>
      <c r="D606" s="230"/>
      <c r="E606" s="220"/>
    </row>
    <row r="607" spans="1:5" ht="18.75">
      <c r="A607" s="296" t="s">
        <v>1283</v>
      </c>
      <c r="B607" s="297" t="s">
        <v>1284</v>
      </c>
      <c r="C607" s="218" t="s">
        <v>164</v>
      </c>
      <c r="D607" s="230"/>
      <c r="E607" s="220"/>
    </row>
    <row r="608" spans="1:5" ht="18.75">
      <c r="A608" s="296" t="s">
        <v>1285</v>
      </c>
      <c r="B608" s="297" t="s">
        <v>1286</v>
      </c>
      <c r="C608" s="218" t="s">
        <v>164</v>
      </c>
      <c r="D608" s="230"/>
      <c r="E608" s="220"/>
    </row>
    <row r="609" spans="1:5" ht="18.75">
      <c r="A609" s="296" t="s">
        <v>1287</v>
      </c>
      <c r="B609" s="297" t="s">
        <v>1288</v>
      </c>
      <c r="C609" s="218" t="s">
        <v>164</v>
      </c>
      <c r="D609" s="230"/>
      <c r="E609" s="220"/>
    </row>
    <row r="610" spans="1:5" ht="18.75">
      <c r="A610" s="296" t="s">
        <v>1289</v>
      </c>
      <c r="B610" s="297" t="s">
        <v>1290</v>
      </c>
      <c r="C610" s="218" t="s">
        <v>164</v>
      </c>
      <c r="D610" s="230"/>
      <c r="E610" s="220"/>
    </row>
    <row r="611" spans="1:5" ht="18.75">
      <c r="A611" s="296" t="s">
        <v>1291</v>
      </c>
      <c r="B611" s="297" t="s">
        <v>1292</v>
      </c>
      <c r="C611" s="218" t="s">
        <v>164</v>
      </c>
      <c r="D611" s="230"/>
      <c r="E611" s="220"/>
    </row>
    <row r="612" spans="1:5" ht="18.75">
      <c r="A612" s="296" t="s">
        <v>1293</v>
      </c>
      <c r="B612" s="297" t="s">
        <v>1294</v>
      </c>
      <c r="C612" s="218" t="s">
        <v>164</v>
      </c>
      <c r="D612" s="230"/>
      <c r="E612" s="220"/>
    </row>
    <row r="613" spans="1:5" ht="18.75">
      <c r="A613" s="296" t="s">
        <v>1295</v>
      </c>
      <c r="B613" s="297" t="s">
        <v>1296</v>
      </c>
      <c r="C613" s="218" t="s">
        <v>164</v>
      </c>
      <c r="D613" s="230"/>
      <c r="E613" s="220"/>
    </row>
    <row r="614" spans="1:5" ht="18.75">
      <c r="A614" s="296" t="s">
        <v>1297</v>
      </c>
      <c r="B614" s="297" t="s">
        <v>1298</v>
      </c>
      <c r="C614" s="218" t="s">
        <v>164</v>
      </c>
      <c r="D614" s="230"/>
      <c r="E614" s="220"/>
    </row>
    <row r="615" spans="1:5" ht="18.75">
      <c r="A615" s="296" t="s">
        <v>1299</v>
      </c>
      <c r="B615" s="297" t="s">
        <v>1300</v>
      </c>
      <c r="C615" s="218" t="s">
        <v>164</v>
      </c>
      <c r="D615" s="230"/>
      <c r="E615" s="220"/>
    </row>
    <row r="616" spans="1:5" ht="18.75">
      <c r="A616" s="296" t="s">
        <v>1301</v>
      </c>
      <c r="B616" s="297" t="s">
        <v>1302</v>
      </c>
      <c r="C616" s="218" t="s">
        <v>164</v>
      </c>
      <c r="D616" s="230"/>
      <c r="E616" s="220"/>
    </row>
    <row r="617" spans="1:5" ht="18.75">
      <c r="A617" s="296" t="s">
        <v>1303</v>
      </c>
      <c r="B617" s="297" t="s">
        <v>1304</v>
      </c>
      <c r="C617" s="218" t="s">
        <v>164</v>
      </c>
      <c r="D617" s="230"/>
      <c r="E617" s="220"/>
    </row>
    <row r="618" spans="1:5" ht="18.75">
      <c r="A618" s="296" t="s">
        <v>1305</v>
      </c>
      <c r="B618" s="297" t="s">
        <v>1306</v>
      </c>
      <c r="C618" s="218" t="s">
        <v>164</v>
      </c>
      <c r="D618" s="230"/>
      <c r="E618" s="220"/>
    </row>
    <row r="619" spans="1:5" ht="18.75">
      <c r="A619" s="296" t="s">
        <v>1307</v>
      </c>
      <c r="B619" s="297" t="s">
        <v>1308</v>
      </c>
      <c r="C619" s="218" t="s">
        <v>164</v>
      </c>
      <c r="D619" s="230"/>
      <c r="E619" s="220"/>
    </row>
    <row r="620" spans="1:5" ht="18.75">
      <c r="A620" s="296" t="s">
        <v>1309</v>
      </c>
      <c r="B620" s="297" t="s">
        <v>1310</v>
      </c>
      <c r="C620" s="218" t="s">
        <v>164</v>
      </c>
      <c r="D620" s="230"/>
      <c r="E620" s="220"/>
    </row>
    <row r="621" spans="1:5" ht="18.75">
      <c r="A621" s="296" t="s">
        <v>1311</v>
      </c>
      <c r="B621" s="297" t="s">
        <v>1312</v>
      </c>
      <c r="C621" s="218" t="s">
        <v>164</v>
      </c>
      <c r="D621" s="230"/>
      <c r="E621" s="220"/>
    </row>
    <row r="622" spans="1:5" ht="18.75">
      <c r="A622" s="296" t="s">
        <v>1313</v>
      </c>
      <c r="B622" s="297" t="s">
        <v>1314</v>
      </c>
      <c r="C622" s="218" t="s">
        <v>164</v>
      </c>
      <c r="D622" s="230"/>
      <c r="E622" s="220"/>
    </row>
    <row r="623" spans="1:5" ht="18.75">
      <c r="A623" s="296" t="s">
        <v>1315</v>
      </c>
      <c r="B623" s="297" t="s">
        <v>1316</v>
      </c>
      <c r="C623" s="218" t="s">
        <v>164</v>
      </c>
      <c r="D623" s="230"/>
      <c r="E623" s="220"/>
    </row>
    <row r="624" spans="1:5" ht="18.75">
      <c r="A624" s="296" t="s">
        <v>1317</v>
      </c>
      <c r="B624" s="297" t="s">
        <v>1318</v>
      </c>
      <c r="C624" s="218" t="s">
        <v>164</v>
      </c>
      <c r="D624" s="230"/>
      <c r="E624" s="220"/>
    </row>
    <row r="625" spans="1:5" ht="18.75">
      <c r="A625" s="296" t="s">
        <v>1319</v>
      </c>
      <c r="B625" s="297" t="s">
        <v>1320</v>
      </c>
      <c r="C625" s="218" t="s">
        <v>164</v>
      </c>
      <c r="D625" s="230"/>
      <c r="E625" s="220"/>
    </row>
    <row r="626" spans="1:5" ht="18.75">
      <c r="A626" s="296" t="s">
        <v>1321</v>
      </c>
      <c r="B626" s="297" t="s">
        <v>1322</v>
      </c>
      <c r="C626" s="218" t="s">
        <v>164</v>
      </c>
      <c r="D626" s="230"/>
      <c r="E626" s="220"/>
    </row>
    <row r="627" spans="1:5" ht="20.25" thickBot="1">
      <c r="A627" s="300" t="s">
        <v>1323</v>
      </c>
      <c r="B627" s="307" t="s">
        <v>1324</v>
      </c>
      <c r="C627" s="218" t="s">
        <v>164</v>
      </c>
      <c r="D627" s="230"/>
      <c r="E627" s="220"/>
    </row>
    <row r="628" spans="1:5" ht="18.75">
      <c r="A628" s="294" t="s">
        <v>1325</v>
      </c>
      <c r="B628" s="295" t="s">
        <v>1326</v>
      </c>
      <c r="C628" s="218" t="s">
        <v>164</v>
      </c>
      <c r="D628" s="230"/>
      <c r="E628" s="220"/>
    </row>
    <row r="629" spans="1:5" ht="18.75">
      <c r="A629" s="296" t="s">
        <v>1327</v>
      </c>
      <c r="B629" s="297" t="s">
        <v>1328</v>
      </c>
      <c r="C629" s="218" t="s">
        <v>164</v>
      </c>
      <c r="D629" s="230"/>
      <c r="E629" s="220"/>
    </row>
    <row r="630" spans="1:5" ht="18.75">
      <c r="A630" s="296" t="s">
        <v>1329</v>
      </c>
      <c r="B630" s="297" t="s">
        <v>1330</v>
      </c>
      <c r="C630" s="218" t="s">
        <v>164</v>
      </c>
      <c r="D630" s="230"/>
      <c r="E630" s="220"/>
    </row>
    <row r="631" spans="1:5" ht="18.75">
      <c r="A631" s="296" t="s">
        <v>1031</v>
      </c>
      <c r="B631" s="297" t="s">
        <v>1032</v>
      </c>
      <c r="C631" s="218" t="s">
        <v>164</v>
      </c>
      <c r="D631" s="230"/>
      <c r="E631" s="220"/>
    </row>
    <row r="632" spans="1:5" ht="18.75">
      <c r="A632" s="296" t="s">
        <v>1033</v>
      </c>
      <c r="B632" s="297" t="s">
        <v>1034</v>
      </c>
      <c r="C632" s="218" t="s">
        <v>164</v>
      </c>
      <c r="D632" s="230"/>
      <c r="E632" s="220"/>
    </row>
    <row r="633" spans="1:5" ht="18.75">
      <c r="A633" s="296" t="s">
        <v>1035</v>
      </c>
      <c r="B633" s="297" t="s">
        <v>1036</v>
      </c>
      <c r="C633" s="218" t="s">
        <v>164</v>
      </c>
      <c r="D633" s="230"/>
      <c r="E633" s="220"/>
    </row>
    <row r="634" spans="1:5" ht="18.75">
      <c r="A634" s="296" t="s">
        <v>1037</v>
      </c>
      <c r="B634" s="297" t="s">
        <v>1038</v>
      </c>
      <c r="C634" s="218" t="s">
        <v>164</v>
      </c>
      <c r="D634" s="230"/>
      <c r="E634" s="220"/>
    </row>
    <row r="635" spans="1:5" ht="18.75">
      <c r="A635" s="296" t="s">
        <v>1039</v>
      </c>
      <c r="B635" s="297" t="s">
        <v>1040</v>
      </c>
      <c r="C635" s="218" t="s">
        <v>164</v>
      </c>
      <c r="D635" s="230"/>
      <c r="E635" s="220"/>
    </row>
    <row r="636" spans="1:5" ht="18.75">
      <c r="A636" s="296" t="s">
        <v>1041</v>
      </c>
      <c r="B636" s="297" t="s">
        <v>1042</v>
      </c>
      <c r="C636" s="218" t="s">
        <v>164</v>
      </c>
      <c r="D636" s="230"/>
      <c r="E636" s="220"/>
    </row>
    <row r="637" spans="1:5" ht="18.75">
      <c r="A637" s="296" t="s">
        <v>1043</v>
      </c>
      <c r="B637" s="297" t="s">
        <v>1044</v>
      </c>
      <c r="C637" s="218" t="s">
        <v>164</v>
      </c>
      <c r="D637" s="230"/>
      <c r="E637" s="220"/>
    </row>
    <row r="638" spans="1:5" ht="18.75">
      <c r="A638" s="296" t="s">
        <v>1045</v>
      </c>
      <c r="B638" s="297" t="s">
        <v>1046</v>
      </c>
      <c r="C638" s="218" t="s">
        <v>164</v>
      </c>
      <c r="D638" s="230"/>
      <c r="E638" s="220"/>
    </row>
    <row r="639" spans="1:5" ht="18.75">
      <c r="A639" s="296" t="s">
        <v>1047</v>
      </c>
      <c r="B639" s="297" t="s">
        <v>1048</v>
      </c>
      <c r="C639" s="218" t="s">
        <v>164</v>
      </c>
      <c r="D639" s="230"/>
      <c r="E639" s="220"/>
    </row>
    <row r="640" spans="1:5" ht="18.75">
      <c r="A640" s="296" t="s">
        <v>1049</v>
      </c>
      <c r="B640" s="297" t="s">
        <v>1050</v>
      </c>
      <c r="C640" s="218" t="s">
        <v>164</v>
      </c>
      <c r="D640" s="230"/>
      <c r="E640" s="220"/>
    </row>
    <row r="641" spans="1:5" ht="18.75">
      <c r="A641" s="296" t="s">
        <v>1051</v>
      </c>
      <c r="B641" s="297" t="s">
        <v>1052</v>
      </c>
      <c r="C641" s="218" t="s">
        <v>164</v>
      </c>
      <c r="D641" s="230"/>
      <c r="E641" s="220"/>
    </row>
    <row r="642" spans="1:5" ht="18.75">
      <c r="A642" s="296" t="s">
        <v>1053</v>
      </c>
      <c r="B642" s="297" t="s">
        <v>1054</v>
      </c>
      <c r="C642" s="218" t="s">
        <v>164</v>
      </c>
      <c r="D642" s="230"/>
      <c r="E642" s="220"/>
    </row>
    <row r="643" spans="1:5" ht="18.75">
      <c r="A643" s="296" t="s">
        <v>1055</v>
      </c>
      <c r="B643" s="297" t="s">
        <v>1056</v>
      </c>
      <c r="C643" s="218" t="s">
        <v>164</v>
      </c>
      <c r="D643" s="230"/>
      <c r="E643" s="220"/>
    </row>
    <row r="644" spans="1:5" ht="18.75">
      <c r="A644" s="296" t="s">
        <v>1057</v>
      </c>
      <c r="B644" s="297" t="s">
        <v>1058</v>
      </c>
      <c r="C644" s="218" t="s">
        <v>164</v>
      </c>
      <c r="D644" s="230"/>
      <c r="E644" s="220"/>
    </row>
    <row r="645" spans="1:5" ht="18.75">
      <c r="A645" s="296" t="s">
        <v>1059</v>
      </c>
      <c r="B645" s="297" t="s">
        <v>1060</v>
      </c>
      <c r="C645" s="218" t="s">
        <v>164</v>
      </c>
      <c r="D645" s="230"/>
      <c r="E645" s="220"/>
    </row>
    <row r="646" spans="1:5" ht="18.75">
      <c r="A646" s="296" t="s">
        <v>1061</v>
      </c>
      <c r="B646" s="297" t="s">
        <v>1062</v>
      </c>
      <c r="C646" s="218" t="s">
        <v>164</v>
      </c>
      <c r="D646" s="230"/>
      <c r="E646" s="220"/>
    </row>
    <row r="647" spans="1:5" ht="18.75">
      <c r="A647" s="296" t="s">
        <v>1063</v>
      </c>
      <c r="B647" s="297" t="s">
        <v>1064</v>
      </c>
      <c r="C647" s="218" t="s">
        <v>164</v>
      </c>
      <c r="D647" s="230"/>
      <c r="E647" s="220"/>
    </row>
    <row r="648" spans="1:5" ht="18.75">
      <c r="A648" s="296" t="s">
        <v>1065</v>
      </c>
      <c r="B648" s="297" t="s">
        <v>1066</v>
      </c>
      <c r="C648" s="218" t="s">
        <v>164</v>
      </c>
      <c r="D648" s="230"/>
      <c r="E648" s="220"/>
    </row>
    <row r="649" spans="1:5" ht="19.5" thickBot="1">
      <c r="A649" s="300" t="s">
        <v>1067</v>
      </c>
      <c r="B649" s="301" t="s">
        <v>1068</v>
      </c>
      <c r="C649" s="218" t="s">
        <v>164</v>
      </c>
      <c r="D649" s="230"/>
      <c r="E649" s="220"/>
    </row>
    <row r="650" spans="1:5" ht="18.75">
      <c r="A650" s="294" t="s">
        <v>1069</v>
      </c>
      <c r="B650" s="295" t="s">
        <v>1070</v>
      </c>
      <c r="C650" s="218" t="s">
        <v>164</v>
      </c>
      <c r="D650" s="230"/>
      <c r="E650" s="220"/>
    </row>
    <row r="651" spans="1:5" ht="18.75">
      <c r="A651" s="296" t="s">
        <v>1071</v>
      </c>
      <c r="B651" s="297" t="s">
        <v>1072</v>
      </c>
      <c r="C651" s="218" t="s">
        <v>164</v>
      </c>
      <c r="D651" s="230"/>
      <c r="E651" s="220"/>
    </row>
    <row r="652" spans="1:5" ht="18.75">
      <c r="A652" s="296" t="s">
        <v>1073</v>
      </c>
      <c r="B652" s="297" t="s">
        <v>1074</v>
      </c>
      <c r="C652" s="218" t="s">
        <v>164</v>
      </c>
      <c r="D652" s="230"/>
      <c r="E652" s="220"/>
    </row>
    <row r="653" spans="1:5" ht="18.75">
      <c r="A653" s="296" t="s">
        <v>1075</v>
      </c>
      <c r="B653" s="297" t="s">
        <v>1076</v>
      </c>
      <c r="C653" s="218" t="s">
        <v>164</v>
      </c>
      <c r="D653" s="230"/>
      <c r="E653" s="220"/>
    </row>
    <row r="654" spans="1:5" ht="18.75">
      <c r="A654" s="296" t="s">
        <v>1077</v>
      </c>
      <c r="B654" s="297" t="s">
        <v>1078</v>
      </c>
      <c r="C654" s="218" t="s">
        <v>164</v>
      </c>
      <c r="D654" s="230"/>
      <c r="E654" s="220"/>
    </row>
    <row r="655" spans="1:5" ht="18.75">
      <c r="A655" s="296" t="s">
        <v>1079</v>
      </c>
      <c r="B655" s="297" t="s">
        <v>1080</v>
      </c>
      <c r="C655" s="218" t="s">
        <v>164</v>
      </c>
      <c r="D655" s="230"/>
      <c r="E655" s="220"/>
    </row>
    <row r="656" spans="1:5" ht="18.75">
      <c r="A656" s="296" t="s">
        <v>1081</v>
      </c>
      <c r="B656" s="297" t="s">
        <v>1082</v>
      </c>
      <c r="C656" s="218" t="s">
        <v>164</v>
      </c>
      <c r="D656" s="230"/>
      <c r="E656" s="220"/>
    </row>
    <row r="657" spans="1:5" ht="18.75">
      <c r="A657" s="296" t="s">
        <v>1083</v>
      </c>
      <c r="B657" s="297" t="s">
        <v>1084</v>
      </c>
      <c r="C657" s="218" t="s">
        <v>164</v>
      </c>
      <c r="D657" s="230"/>
      <c r="E657" s="220"/>
    </row>
    <row r="658" spans="1:5" ht="18.75">
      <c r="A658" s="296" t="s">
        <v>1085</v>
      </c>
      <c r="B658" s="297" t="s">
        <v>1086</v>
      </c>
      <c r="C658" s="218" t="s">
        <v>164</v>
      </c>
      <c r="D658" s="230"/>
      <c r="E658" s="220"/>
    </row>
    <row r="659" spans="1:5" ht="19.5">
      <c r="A659" s="296" t="s">
        <v>1087</v>
      </c>
      <c r="B659" s="298" t="s">
        <v>1088</v>
      </c>
      <c r="C659" s="218" t="s">
        <v>164</v>
      </c>
      <c r="D659" s="230"/>
      <c r="E659" s="220"/>
    </row>
    <row r="660" spans="1:5" ht="19.5" thickBot="1">
      <c r="A660" s="300" t="s">
        <v>1089</v>
      </c>
      <c r="B660" s="301" t="s">
        <v>1090</v>
      </c>
      <c r="C660" s="218" t="s">
        <v>164</v>
      </c>
      <c r="D660" s="230"/>
      <c r="E660" s="220"/>
    </row>
    <row r="661" spans="1:5" ht="18.75">
      <c r="A661" s="294" t="s">
        <v>1091</v>
      </c>
      <c r="B661" s="295" t="s">
        <v>1092</v>
      </c>
      <c r="C661" s="218" t="s">
        <v>164</v>
      </c>
      <c r="D661" s="230"/>
      <c r="E661" s="220"/>
    </row>
    <row r="662" spans="1:5" ht="18.75">
      <c r="A662" s="296" t="s">
        <v>1093</v>
      </c>
      <c r="B662" s="297" t="s">
        <v>1094</v>
      </c>
      <c r="C662" s="218" t="s">
        <v>164</v>
      </c>
      <c r="D662" s="230"/>
      <c r="E662" s="220"/>
    </row>
    <row r="663" spans="1:5" ht="18.75">
      <c r="A663" s="296" t="s">
        <v>1095</v>
      </c>
      <c r="B663" s="297" t="s">
        <v>1096</v>
      </c>
      <c r="C663" s="218" t="s">
        <v>164</v>
      </c>
      <c r="D663" s="230"/>
      <c r="E663" s="220"/>
    </row>
    <row r="664" spans="1:5" ht="18.75">
      <c r="A664" s="296" t="s">
        <v>1097</v>
      </c>
      <c r="B664" s="297" t="s">
        <v>1098</v>
      </c>
      <c r="C664" s="218" t="s">
        <v>164</v>
      </c>
      <c r="D664" s="230"/>
      <c r="E664" s="220"/>
    </row>
    <row r="665" spans="1:5" ht="20.25" thickBot="1">
      <c r="A665" s="300" t="s">
        <v>1099</v>
      </c>
      <c r="B665" s="307" t="s">
        <v>1100</v>
      </c>
      <c r="C665" s="218" t="s">
        <v>164</v>
      </c>
      <c r="D665" s="230"/>
      <c r="E665" s="220"/>
    </row>
    <row r="666" spans="1:5" ht="18.75">
      <c r="A666" s="294" t="s">
        <v>1101</v>
      </c>
      <c r="B666" s="295" t="s">
        <v>1102</v>
      </c>
      <c r="C666" s="218" t="s">
        <v>164</v>
      </c>
      <c r="D666" s="230"/>
      <c r="E666" s="220"/>
    </row>
    <row r="667" spans="1:5" ht="18.75">
      <c r="A667" s="296" t="s">
        <v>1103</v>
      </c>
      <c r="B667" s="297" t="s">
        <v>1104</v>
      </c>
      <c r="C667" s="218" t="s">
        <v>164</v>
      </c>
      <c r="D667" s="230"/>
      <c r="E667" s="220"/>
    </row>
    <row r="668" spans="1:5" ht="18.75">
      <c r="A668" s="296" t="s">
        <v>1105</v>
      </c>
      <c r="B668" s="297" t="s">
        <v>1106</v>
      </c>
      <c r="C668" s="218" t="s">
        <v>164</v>
      </c>
      <c r="D668" s="230"/>
      <c r="E668" s="220"/>
    </row>
    <row r="669" spans="1:5" ht="18.75">
      <c r="A669" s="296" t="s">
        <v>1107</v>
      </c>
      <c r="B669" s="297" t="s">
        <v>1108</v>
      </c>
      <c r="C669" s="218" t="s">
        <v>164</v>
      </c>
      <c r="D669" s="230"/>
      <c r="E669" s="220"/>
    </row>
    <row r="670" spans="1:5" ht="18.75">
      <c r="A670" s="296" t="s">
        <v>1109</v>
      </c>
      <c r="B670" s="297" t="s">
        <v>1110</v>
      </c>
      <c r="C670" s="218" t="s">
        <v>164</v>
      </c>
      <c r="D670" s="230"/>
      <c r="E670" s="220"/>
    </row>
    <row r="671" spans="1:5" ht="18.75">
      <c r="A671" s="296" t="s">
        <v>1111</v>
      </c>
      <c r="B671" s="297" t="s">
        <v>1112</v>
      </c>
      <c r="C671" s="218" t="s">
        <v>164</v>
      </c>
      <c r="D671" s="230"/>
      <c r="E671" s="220"/>
    </row>
    <row r="672" spans="1:5" ht="18.75">
      <c r="A672" s="296" t="s">
        <v>1113</v>
      </c>
      <c r="B672" s="297" t="s">
        <v>1114</v>
      </c>
      <c r="C672" s="218" t="s">
        <v>164</v>
      </c>
      <c r="D672" s="230"/>
      <c r="E672" s="220"/>
    </row>
    <row r="673" spans="1:5" ht="18.75">
      <c r="A673" s="296" t="s">
        <v>1115</v>
      </c>
      <c r="B673" s="297" t="s">
        <v>1116</v>
      </c>
      <c r="C673" s="218" t="s">
        <v>164</v>
      </c>
      <c r="D673" s="230"/>
      <c r="E673" s="220"/>
    </row>
    <row r="674" spans="1:5" ht="18.75">
      <c r="A674" s="296" t="s">
        <v>1117</v>
      </c>
      <c r="B674" s="297" t="s">
        <v>1118</v>
      </c>
      <c r="C674" s="218" t="s">
        <v>164</v>
      </c>
      <c r="D674" s="230"/>
      <c r="E674" s="220"/>
    </row>
    <row r="675" spans="1:5" ht="18.75">
      <c r="A675" s="296" t="s">
        <v>1119</v>
      </c>
      <c r="B675" s="297" t="s">
        <v>1120</v>
      </c>
      <c r="C675" s="218" t="s">
        <v>164</v>
      </c>
      <c r="D675" s="230"/>
      <c r="E675" s="220"/>
    </row>
    <row r="676" spans="1:5" ht="20.25" thickBot="1">
      <c r="A676" s="300" t="s">
        <v>1121</v>
      </c>
      <c r="B676" s="307" t="s">
        <v>1122</v>
      </c>
      <c r="C676" s="218" t="s">
        <v>164</v>
      </c>
      <c r="D676" s="230"/>
      <c r="E676" s="220"/>
    </row>
    <row r="677" spans="1:5" ht="18.75">
      <c r="A677" s="294" t="s">
        <v>1123</v>
      </c>
      <c r="B677" s="295" t="s">
        <v>1124</v>
      </c>
      <c r="C677" s="218" t="s">
        <v>164</v>
      </c>
      <c r="D677" s="230"/>
      <c r="E677" s="220"/>
    </row>
    <row r="678" spans="1:5" ht="18.75">
      <c r="A678" s="296" t="s">
        <v>1125</v>
      </c>
      <c r="B678" s="297" t="s">
        <v>1126</v>
      </c>
      <c r="C678" s="218" t="s">
        <v>164</v>
      </c>
      <c r="D678" s="230"/>
      <c r="E678" s="220"/>
    </row>
    <row r="679" spans="1:5" ht="18.75">
      <c r="A679" s="296" t="s">
        <v>1127</v>
      </c>
      <c r="B679" s="297" t="s">
        <v>1128</v>
      </c>
      <c r="C679" s="218" t="s">
        <v>164</v>
      </c>
      <c r="D679" s="230"/>
      <c r="E679" s="220"/>
    </row>
    <row r="680" spans="1:5" ht="18.75">
      <c r="A680" s="296" t="s">
        <v>1129</v>
      </c>
      <c r="B680" s="297" t="s">
        <v>1130</v>
      </c>
      <c r="C680" s="218" t="s">
        <v>164</v>
      </c>
      <c r="D680" s="230"/>
      <c r="E680" s="220"/>
    </row>
    <row r="681" spans="1:5" ht="18.75">
      <c r="A681" s="296" t="s">
        <v>1131</v>
      </c>
      <c r="B681" s="297" t="s">
        <v>1132</v>
      </c>
      <c r="C681" s="218" t="s">
        <v>164</v>
      </c>
      <c r="D681" s="230"/>
      <c r="E681" s="220"/>
    </row>
    <row r="682" spans="1:5" ht="18.75">
      <c r="A682" s="296" t="s">
        <v>1133</v>
      </c>
      <c r="B682" s="297" t="s">
        <v>1134</v>
      </c>
      <c r="C682" s="218" t="s">
        <v>164</v>
      </c>
      <c r="D682" s="230"/>
      <c r="E682" s="220"/>
    </row>
    <row r="683" spans="1:5" ht="18.75">
      <c r="A683" s="296" t="s">
        <v>1135</v>
      </c>
      <c r="B683" s="297" t="s">
        <v>1136</v>
      </c>
      <c r="C683" s="218" t="s">
        <v>164</v>
      </c>
      <c r="D683" s="230"/>
      <c r="E683" s="220"/>
    </row>
    <row r="684" spans="1:5" ht="18.75">
      <c r="A684" s="296" t="s">
        <v>1137</v>
      </c>
      <c r="B684" s="297" t="s">
        <v>1138</v>
      </c>
      <c r="C684" s="218" t="s">
        <v>164</v>
      </c>
      <c r="D684" s="230"/>
      <c r="E684" s="220"/>
    </row>
    <row r="685" spans="1:5" ht="18.75">
      <c r="A685" s="296" t="s">
        <v>1139</v>
      </c>
      <c r="B685" s="297" t="s">
        <v>1140</v>
      </c>
      <c r="C685" s="218" t="s">
        <v>164</v>
      </c>
      <c r="D685" s="230"/>
      <c r="E685" s="220"/>
    </row>
    <row r="686" spans="1:5" ht="20.25" thickBot="1">
      <c r="A686" s="300" t="s">
        <v>1141</v>
      </c>
      <c r="B686" s="307" t="s">
        <v>1142</v>
      </c>
      <c r="C686" s="218" t="s">
        <v>164</v>
      </c>
      <c r="D686" s="230"/>
      <c r="E686" s="220"/>
    </row>
    <row r="687" spans="1:5" ht="18.75">
      <c r="A687" s="294" t="s">
        <v>1143</v>
      </c>
      <c r="B687" s="295" t="s">
        <v>1144</v>
      </c>
      <c r="C687" s="218" t="s">
        <v>164</v>
      </c>
      <c r="D687" s="230"/>
      <c r="E687" s="220"/>
    </row>
    <row r="688" spans="1:5" ht="18.75">
      <c r="A688" s="296" t="s">
        <v>1145</v>
      </c>
      <c r="B688" s="297" t="s">
        <v>1146</v>
      </c>
      <c r="C688" s="218" t="s">
        <v>164</v>
      </c>
      <c r="D688" s="230"/>
      <c r="E688" s="220"/>
    </row>
    <row r="689" spans="1:5" ht="18.75">
      <c r="A689" s="296" t="s">
        <v>1147</v>
      </c>
      <c r="B689" s="297" t="s">
        <v>1148</v>
      </c>
      <c r="C689" s="218" t="s">
        <v>164</v>
      </c>
      <c r="D689" s="230"/>
      <c r="E689" s="220"/>
    </row>
    <row r="690" spans="1:5" ht="18.75">
      <c r="A690" s="296" t="s">
        <v>1149</v>
      </c>
      <c r="B690" s="297" t="s">
        <v>1150</v>
      </c>
      <c r="C690" s="218" t="s">
        <v>164</v>
      </c>
      <c r="D690" s="230"/>
      <c r="E690" s="220"/>
    </row>
    <row r="691" spans="1:5" ht="20.25" thickBot="1">
      <c r="A691" s="300" t="s">
        <v>1151</v>
      </c>
      <c r="B691" s="307" t="s">
        <v>1152</v>
      </c>
      <c r="C691" s="218" t="s">
        <v>164</v>
      </c>
      <c r="D691" s="230"/>
      <c r="E691" s="220"/>
    </row>
    <row r="692" spans="1:5" ht="19.5">
      <c r="A692" s="230"/>
      <c r="B692" s="236"/>
      <c r="C692" s="218"/>
      <c r="D692" s="230"/>
      <c r="E692" s="220"/>
    </row>
    <row r="693" spans="1:5" ht="14.25">
      <c r="A693" s="308" t="s">
        <v>318</v>
      </c>
      <c r="B693" s="309" t="s">
        <v>317</v>
      </c>
      <c r="D693" s="227"/>
      <c r="E693" s="227"/>
    </row>
    <row r="694" spans="1:5" ht="14.25">
      <c r="A694" s="310"/>
      <c r="B694" s="339">
        <v>42035</v>
      </c>
      <c r="D694" s="227"/>
      <c r="E694" s="227"/>
    </row>
    <row r="695" spans="1:5" ht="14.25">
      <c r="A695" s="310"/>
      <c r="B695" s="339">
        <v>42063</v>
      </c>
      <c r="D695" s="227"/>
      <c r="E695" s="227"/>
    </row>
    <row r="696" spans="1:5" ht="14.25">
      <c r="A696" s="310"/>
      <c r="B696" s="339">
        <v>42094</v>
      </c>
      <c r="D696" s="227"/>
      <c r="E696" s="227"/>
    </row>
    <row r="697" spans="1:2" ht="14.25">
      <c r="A697" s="310"/>
      <c r="B697" s="339">
        <v>42124</v>
      </c>
    </row>
    <row r="698" spans="1:2" ht="14.25">
      <c r="A698" s="310"/>
      <c r="B698" s="339">
        <v>42155</v>
      </c>
    </row>
    <row r="699" spans="1:2" ht="14.25">
      <c r="A699" s="310"/>
      <c r="B699" s="339">
        <v>42185</v>
      </c>
    </row>
    <row r="700" spans="1:2" ht="14.25">
      <c r="A700" s="310"/>
      <c r="B700" s="339">
        <v>42216</v>
      </c>
    </row>
    <row r="701" spans="1:2" ht="14.25">
      <c r="A701" s="310"/>
      <c r="B701" s="339">
        <v>42247</v>
      </c>
    </row>
    <row r="702" spans="1:2" ht="14.25">
      <c r="A702" s="310"/>
      <c r="B702" s="339">
        <v>42277</v>
      </c>
    </row>
    <row r="703" spans="1:2" ht="14.25">
      <c r="A703" s="310"/>
      <c r="B703" s="339">
        <v>42308</v>
      </c>
    </row>
    <row r="704" spans="1:2" ht="14.25">
      <c r="A704" s="310"/>
      <c r="B704" s="339">
        <v>42338</v>
      </c>
    </row>
    <row r="705" spans="1:2" ht="14.25">
      <c r="A705" s="310"/>
      <c r="B705" s="339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2021-01-05T09:24:29Z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